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ml.chartshapes+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xml" ContentType="application/vnd.openxmlformats-officedocument.drawingml.chartshapes+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17.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3.xml" ContentType="application/vnd.openxmlformats-officedocument.drawingml.chartshapes+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4.xml" ContentType="application/vnd.openxmlformats-officedocument.drawingml.chartshapes+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5.xml" ContentType="application/vnd.openxmlformats-officedocument.drawing+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6.xml" ContentType="application/vnd.openxmlformats-officedocument.drawing+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26.xml" ContentType="application/vnd.openxmlformats-officedocument.drawingml.chart+xml"/>
  <Override PartName="/xl/drawings/drawing19.xml" ContentType="application/vnd.openxmlformats-officedocument.drawing+xml"/>
  <Override PartName="/xl/charts/chart27.xml" ContentType="application/vnd.openxmlformats-officedocument.drawingml.chart+xml"/>
  <Override PartName="/xl/drawings/drawing20.xml" ContentType="application/vnd.openxmlformats-officedocument.drawingml.chartshapes+xml"/>
  <Override PartName="/xl/charts/chart28.xml" ContentType="application/vnd.openxmlformats-officedocument.drawingml.chart+xml"/>
  <Override PartName="/xl/drawings/drawing21.xml" ContentType="application/vnd.openxmlformats-officedocument.drawing+xml"/>
  <Override PartName="/xl/charts/chart29.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2.xml" ContentType="application/vnd.openxmlformats-officedocument.drawing+xml"/>
  <Override PartName="/xl/charts/chart30.xml" ContentType="application/vnd.openxmlformats-officedocument.drawingml.chart+xml"/>
  <Override PartName="/xl/drawings/drawing23.xml" ContentType="application/vnd.openxmlformats-officedocument.drawingml.chartshapes+xml"/>
  <Override PartName="/xl/charts/chart3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32.xml" ContentType="application/vnd.openxmlformats-officedocument.drawingml.chart+xml"/>
  <Override PartName="/xl/charts/style26.xml" ContentType="application/vnd.ms-office.chartstyle+xml"/>
  <Override PartName="/xl/charts/colors26.xml" ContentType="application/vnd.ms-office.chartcolorstyle+xml"/>
  <Override PartName="/xl/charts/chart33.xml" ContentType="application/vnd.openxmlformats-officedocument.drawingml.chart+xml"/>
  <Override PartName="/xl/charts/style27.xml" ContentType="application/vnd.ms-office.chartstyle+xml"/>
  <Override PartName="/xl/charts/colors27.xml" ContentType="application/vnd.ms-office.chartcolorstyle+xml"/>
  <Override PartName="/xl/charts/chart3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6.xml" ContentType="application/vnd.openxmlformats-officedocument.drawingml.chartshapes+xml"/>
  <Override PartName="/xl/charts/chart35.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7.xml" ContentType="application/vnd.openxmlformats-officedocument.drawing+xml"/>
  <Override PartName="/xl/charts/chart36.xml" ContentType="application/vnd.openxmlformats-officedocument.drawingml.chart+xml"/>
  <Override PartName="/xl/charts/style30.xml" ContentType="application/vnd.ms-office.chartstyle+xml"/>
  <Override PartName="/xl/charts/colors30.xml" ContentType="application/vnd.ms-office.chartcolorstyle+xml"/>
  <Override PartName="/xl/charts/chart3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3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0.xml" ContentType="application/vnd.openxmlformats-officedocument.drawing+xml"/>
  <Override PartName="/xl/charts/chart39.xml" ContentType="application/vnd.openxmlformats-officedocument.drawingml.chart+xml"/>
  <Override PartName="/xl/charts/style33.xml" ContentType="application/vnd.ms-office.chartstyle+xml"/>
  <Override PartName="/xl/charts/colors33.xml" ContentType="application/vnd.ms-office.chartcolorstyle+xml"/>
  <Override PartName="/xl/charts/chart4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1.xml" ContentType="application/vnd.openxmlformats-officedocument.drawing+xml"/>
  <Override PartName="/xl/charts/chart41.xml" ContentType="application/vnd.openxmlformats-officedocument.drawingml.chart+xml"/>
  <Override PartName="/xl/charts/style35.xml" ContentType="application/vnd.ms-office.chartstyle+xml"/>
  <Override PartName="/xl/charts/colors35.xml" ContentType="application/vnd.ms-office.chartcolorstyle+xml"/>
  <Override PartName="/xl/charts/chart4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43.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4.xml" ContentType="application/vnd.openxmlformats-officedocument.drawing+xml"/>
  <Override PartName="/xl/charts/chart44.xml" ContentType="application/vnd.openxmlformats-officedocument.drawingml.chart+xml"/>
  <Override PartName="/xl/charts/style38.xml" ContentType="application/vnd.ms-office.chartstyle+xml"/>
  <Override PartName="/xl/charts/colors38.xml" ContentType="application/vnd.ms-office.chartcolorstyle+xml"/>
  <Override PartName="/xl/charts/chart45.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46.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7.xml" ContentType="application/vnd.openxmlformats-officedocument.drawingml.chartshapes+xml"/>
  <Override PartName="/xl/charts/chart47.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48.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0.xml" ContentType="application/vnd.openxmlformats-officedocument.drawingml.chartshapes+xml"/>
  <Override PartName="/xl/charts/chart49.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1.xml" ContentType="application/vnd.openxmlformats-officedocument.drawingml.chartshapes+xml"/>
  <Override PartName="/xl/charts/chart50.xml" ContentType="application/vnd.openxmlformats-officedocument.drawingml.chart+xml"/>
  <Override PartName="/xl/charts/style44.xml" ContentType="application/vnd.ms-office.chartstyle+xml"/>
  <Override PartName="/xl/charts/colors44.xml" ContentType="application/vnd.ms-office.chartcolorstyle+xml"/>
  <Override PartName="/xl/charts/chart51.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52.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4.xml" ContentType="application/vnd.openxmlformats-officedocument.drawing+xml"/>
  <Override PartName="/xl/charts/chart53.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5.xml" ContentType="application/vnd.openxmlformats-officedocument.drawingml.chartshapes+xml"/>
  <Override PartName="/xl/charts/chart5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6.xml" ContentType="application/vnd.openxmlformats-officedocument.drawingml.chartshapes+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charts/chart57.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58.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1.xml" ContentType="application/vnd.openxmlformats-officedocument.themeOverride+xml"/>
  <Override PartName="/xl/drawings/drawing51.xml" ContentType="application/vnd.openxmlformats-officedocument.drawingml.chartshapes+xml"/>
  <Override PartName="/xl/charts/chart59.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60.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4.xml" ContentType="application/vnd.openxmlformats-officedocument.drawing+xml"/>
  <Override PartName="/xl/charts/chart61.xml" ContentType="application/vnd.openxmlformats-officedocument.drawingml.chart+xml"/>
  <Override PartName="/xl/charts/style55.xml" ContentType="application/vnd.ms-office.chartstyle+xml"/>
  <Override PartName="/xl/charts/colors55.xml" ContentType="application/vnd.ms-office.chartcolorstyle+xml"/>
  <Override PartName="/xl/charts/chart62.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5.xml" ContentType="application/vnd.openxmlformats-officedocument.drawingml.chartshapes+xml"/>
  <Override PartName="/xl/charts/chart63.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6.xml" ContentType="application/vnd.openxmlformats-officedocument.drawingml.chartshapes+xml"/>
  <Override PartName="/xl/charts/chart64.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7.xml" ContentType="application/vnd.openxmlformats-officedocument.drawingml.chartshapes+xml"/>
  <Override PartName="/xl/charts/chart65.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58.xml" ContentType="application/vnd.openxmlformats-officedocument.drawing+xml"/>
  <Override PartName="/xl/charts/chart66.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59.xml" ContentType="application/vnd.openxmlformats-officedocument.drawing+xml"/>
  <Override PartName="/xl/charts/chart67.xml" ContentType="application/vnd.openxmlformats-officedocument.drawingml.chart+xml"/>
  <Override PartName="/xl/charts/style61.xml" ContentType="application/vnd.ms-office.chartstyle+xml"/>
  <Override PartName="/xl/charts/colors61.xml" ContentType="application/vnd.ms-office.chartcolorstyle+xml"/>
  <Override PartName="/xl/charts/chart68.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0.xml" ContentType="application/vnd.openxmlformats-officedocument.drawingml.chartshapes+xml"/>
  <Override PartName="/xl/charts/chart69.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1.xml" ContentType="application/vnd.openxmlformats-officedocument.drawingml.chartshapes+xml"/>
  <Override PartName="/xl/charts/chart70.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2.xml" ContentType="application/vnd.openxmlformats-officedocument.drawingml.chartshapes+xml"/>
  <Override PartName="/xl/charts/chart71.xml" ContentType="application/vnd.openxmlformats-officedocument.drawingml.chart+xml"/>
  <Override PartName="/xl/charts/style65.xml" ContentType="application/vnd.ms-office.chartstyle+xml"/>
  <Override PartName="/xl/charts/colors65.xml" ContentType="application/vnd.ms-office.chartcolorstyle+xml"/>
  <Override PartName="/xl/charts/chart72.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3.xml" ContentType="application/vnd.openxmlformats-officedocument.drawing+xml"/>
  <Override PartName="/xl/charts/chart73.xml" ContentType="application/vnd.openxmlformats-officedocument.drawingml.chart+xml"/>
  <Override PartName="/xl/charts/style67.xml" ContentType="application/vnd.ms-office.chartstyle+xml"/>
  <Override PartName="/xl/charts/colors67.xml" ContentType="application/vnd.ms-office.chartcolorstyle+xml"/>
  <Override PartName="/xl/charts/chart74.xml" ContentType="application/vnd.openxmlformats-officedocument.drawingml.chart+xml"/>
  <Override PartName="/xl/charts/style68.xml" ContentType="application/vnd.ms-office.chartstyle+xml"/>
  <Override PartName="/xl/charts/colors68.xml" ContentType="application/vnd.ms-office.chartcolorstyle+xml"/>
  <Override PartName="/xl/charts/chart75.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64.xml" ContentType="application/vnd.openxmlformats-officedocument.drawing+xml"/>
  <Override PartName="/xl/charts/chart76.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65.xml" ContentType="application/vnd.openxmlformats-officedocument.drawingml.chartshapes+xml"/>
  <Override PartName="/xl/charts/chart77.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78.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68.xml" ContentType="application/vnd.openxmlformats-officedocument.drawing+xml"/>
  <Override PartName="/xl/charts/chart79.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69.xml" ContentType="application/vnd.openxmlformats-officedocument.drawing+xml"/>
  <Override PartName="/xl/charts/chart80.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81.xml" ContentType="application/vnd.openxmlformats-officedocument.drawingml.chart+xml"/>
  <Override PartName="/xl/drawings/drawing72.xml" ContentType="application/vnd.openxmlformats-officedocument.drawingml.chartshapes+xml"/>
  <Override PartName="/xl/charts/chart82.xml" ContentType="application/vnd.openxmlformats-officedocument.drawingml.chart+xml"/>
  <Override PartName="/xl/charts/style74.xml" ContentType="application/vnd.ms-office.chartstyle+xml"/>
  <Override PartName="/xl/charts/colors74.xml" ContentType="application/vnd.ms-office.chartcolorstyle+xml"/>
  <Override PartName="/xl/charts/chart83.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84.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85.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79.xml" ContentType="application/vnd.openxmlformats-officedocument.drawing+xml"/>
  <Override PartName="/xl/charts/chart8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8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9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4.xml" ContentType="application/vnd.openxmlformats-officedocument.drawingml.chartshapes+xml"/>
  <Override PartName="/xl/charts/chart9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5.xml" ContentType="application/vnd.openxmlformats-officedocument.drawingml.chartshapes+xml"/>
  <Override PartName="/xl/charts/chart9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6.xml" ContentType="application/vnd.openxmlformats-officedocument.drawingml.chartshapes+xml"/>
  <Override PartName="/xl/charts/chart9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7.xml" ContentType="application/vnd.openxmlformats-officedocument.drawingml.chartshapes+xml"/>
  <Override PartName="/xl/charts/chart94.xml" ContentType="application/vnd.openxmlformats-officedocument.drawingml.chart+xml"/>
  <Override PartName="/xl/charts/style84.xml" ContentType="application/vnd.ms-office.chartstyle+xml"/>
  <Override PartName="/xl/charts/colors84.xml" ContentType="application/vnd.ms-office.chartcolorstyle+xml"/>
  <Override PartName="/xl/charts/chart9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88.xml" ContentType="application/vnd.openxmlformats-officedocument.drawingml.chartshapes+xml"/>
  <Override PartName="/xl/charts/chart9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8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330"/>
  <workbookPr/>
  <mc:AlternateContent xmlns:mc="http://schemas.openxmlformats.org/markup-compatibility/2006">
    <mc:Choice Requires="x15">
      <x15ac:absPath xmlns:x15ac="http://schemas.microsoft.com/office/spreadsheetml/2010/11/ac" url="G:\5. Forschung\5.1 Forschungsprojekte\ab 2013_laufende\2018 Praktikasurvey\Produkte\Datenbände\"/>
    </mc:Choice>
  </mc:AlternateContent>
  <xr:revisionPtr revIDLastSave="0" documentId="10_ncr:8100000_{07CC6C0B-EB83-46EB-A935-2DBB20B25DC6}" xr6:coauthVersionLast="33" xr6:coauthVersionMax="33" xr10:uidLastSave="{00000000-0000-0000-0000-000000000000}"/>
  <bookViews>
    <workbookView xWindow="0" yWindow="0" windowWidth="28800" windowHeight="12435" tabRatio="847" firstSheet="66" activeTab="85" xr2:uid="{00000000-000D-0000-FFFF-FFFF00000000}"/>
  </bookViews>
  <sheets>
    <sheet name="Etichette bilingui" sheetId="61" state="hidden" r:id="rId1"/>
    <sheet name="Index" sheetId="1" r:id="rId2"/>
    <sheet name="Etichette" sheetId="97" r:id="rId3"/>
    <sheet name="W Panoramica generale" sheetId="63" r:id="rId4"/>
    <sheet name="W Quoten" sheetId="73" r:id="rId5"/>
    <sheet name="Q2" sheetId="2" state="hidden" r:id="rId6"/>
    <sheet name="Verteilung Fakultät" sheetId="81" r:id="rId7"/>
    <sheet name="Verteilung Studiengang" sheetId="82" r:id="rId8"/>
    <sheet name="W Fakultät" sheetId="77" state="hidden" r:id="rId9"/>
    <sheet name="Studiengang" sheetId="76" state="hidden" r:id="rId10"/>
    <sheet name="Q3" sheetId="3" state="hidden" r:id="rId11"/>
    <sheet name="new Q3" sheetId="80" r:id="rId12"/>
    <sheet name="Q3_ALL" sheetId="4" state="hidden" r:id="rId13"/>
    <sheet name="new Q3 ALL" sheetId="79" r:id="rId14"/>
    <sheet name="Q3_AußerhalbSüdtirol" sheetId="5" r:id="rId15"/>
    <sheet name="W Q4" sheetId="6" r:id="rId16"/>
    <sheet name="Q5" sheetId="7" r:id="rId17"/>
    <sheet name="Q6" sheetId="8" state="hidden" r:id="rId18"/>
    <sheet name="new Q6" sheetId="83" r:id="rId19"/>
    <sheet name="Q6_Others" sheetId="41" r:id="rId20"/>
    <sheet name="Q7" sheetId="9" r:id="rId21"/>
    <sheet name="Q8" sheetId="39" r:id="rId22"/>
    <sheet name="W Q8_MPC" sheetId="10" r:id="rId23"/>
    <sheet name="Q8_Others" sheetId="40" r:id="rId24"/>
    <sheet name="Q9" sheetId="42" r:id="rId25"/>
    <sheet name="Q9 new" sheetId="86" r:id="rId26"/>
    <sheet name="Q9_Others" sheetId="11" r:id="rId27"/>
    <sheet name="Q10" sheetId="12" state="hidden" r:id="rId28"/>
    <sheet name="Q10 new" sheetId="85" r:id="rId29"/>
    <sheet name="W Q11" sheetId="43" state="hidden" r:id="rId30"/>
    <sheet name="Q11 new" sheetId="84" r:id="rId31"/>
    <sheet name="Q12" sheetId="13" r:id="rId32"/>
    <sheet name="W Q13" sheetId="44" r:id="rId33"/>
    <sheet name="Q14_kat" sheetId="14" r:id="rId34"/>
    <sheet name="W Q15_1" sheetId="45" r:id="rId35"/>
    <sheet name="Q15_2" sheetId="15" r:id="rId36"/>
    <sheet name="Q16_1" sheetId="46" r:id="rId37"/>
    <sheet name="Q16_2" sheetId="47" state="hidden" r:id="rId38"/>
    <sheet name="Q16_2 new" sheetId="88" r:id="rId39"/>
    <sheet name="Q16_3" sheetId="16" state="hidden" r:id="rId40"/>
    <sheet name="Q16_3 new" sheetId="89" r:id="rId41"/>
    <sheet name="Q16_4" sheetId="17" state="hidden" r:id="rId42"/>
    <sheet name="Q16_4 new" sheetId="87" r:id="rId43"/>
    <sheet name="Q16_5" sheetId="48" state="hidden" r:id="rId44"/>
    <sheet name="Q16_5 new" sheetId="90" r:id="rId45"/>
    <sheet name="Q16_6" sheetId="18" state="hidden" r:id="rId46"/>
    <sheet name="Q16_6 new" sheetId="91" r:id="rId47"/>
    <sheet name="W Q16_ALL" sheetId="19" state="hidden" r:id="rId48"/>
    <sheet name="Q16 ALL new" sheetId="92" r:id="rId49"/>
    <sheet name="W Q17_ALL" sheetId="20" r:id="rId50"/>
    <sheet name="Q18" sheetId="50" r:id="rId51"/>
    <sheet name="Q18 Kenntnisse" sheetId="98" r:id="rId52"/>
    <sheet name="Q18 Corsodistudio" sheetId="74" r:id="rId53"/>
    <sheet name="Q19" sheetId="21" r:id="rId54"/>
    <sheet name="W Q19_zeitreihe" sheetId="64" r:id="rId55"/>
    <sheet name="W Q20_ALL" sheetId="22" r:id="rId56"/>
    <sheet name="W Q20_ALL_Zeit" sheetId="65" r:id="rId57"/>
    <sheet name="W Q21" sheetId="23" r:id="rId58"/>
    <sheet name="W Q21_Zeit" sheetId="67" r:id="rId59"/>
    <sheet name="Q22" sheetId="51" r:id="rId60"/>
    <sheet name="Q22 - corso di studio" sheetId="71" r:id="rId61"/>
    <sheet name="Q23" sheetId="52" r:id="rId62"/>
    <sheet name="Q23 - corso di studio" sheetId="72" r:id="rId63"/>
    <sheet name="Q23_2" sheetId="75" r:id="rId64"/>
    <sheet name="W Q24" sheetId="24" r:id="rId65"/>
    <sheet name="W Q24_Zeitreihe" sheetId="66" r:id="rId66"/>
    <sheet name="Q24_Other" sheetId="25" r:id="rId67"/>
    <sheet name="W Q25" sheetId="26" state="hidden" r:id="rId68"/>
    <sheet name="Q25-26 new" sheetId="93" r:id="rId69"/>
    <sheet name="Q26" sheetId="53" r:id="rId70"/>
    <sheet name="W Q27_Split" sheetId="27" state="hidden" r:id="rId71"/>
    <sheet name="Q27 new" sheetId="94" r:id="rId72"/>
    <sheet name="Q28" sheetId="54" r:id="rId73"/>
    <sheet name="Q28_Open" sheetId="55" r:id="rId74"/>
    <sheet name="W Q29" sheetId="28" r:id="rId75"/>
    <sheet name="Q30" sheetId="29" r:id="rId76"/>
    <sheet name="Q31" sheetId="30" r:id="rId77"/>
    <sheet name="Q32" sheetId="31" r:id="rId78"/>
    <sheet name="Q33" sheetId="32" r:id="rId79"/>
    <sheet name="Q33_Open" sheetId="33" r:id="rId80"/>
    <sheet name="Q35" sheetId="69" r:id="rId81"/>
    <sheet name="W Q35_graf" sheetId="56" state="hidden" r:id="rId82"/>
    <sheet name="W Q35_Zeit" sheetId="68" r:id="rId83"/>
    <sheet name="Q35_B new" sheetId="95" r:id="rId84"/>
    <sheet name="Q35_BFreeText" sheetId="96" r:id="rId85"/>
    <sheet name="Q35_Attraktivität" sheetId="99" r:id="rId86"/>
    <sheet name="Q36" sheetId="57" r:id="rId87"/>
    <sheet name="Q37" sheetId="58" r:id="rId88"/>
    <sheet name="W Q37_Italien" sheetId="59" r:id="rId89"/>
    <sheet name="Q37_Ausland" sheetId="37" r:id="rId90"/>
    <sheet name="W Q37_AuslandOpen" sheetId="60" r:id="rId91"/>
    <sheet name="Faktor" sheetId="62" r:id="rId92"/>
  </sheets>
  <definedNames>
    <definedName name="_xlnm._FilterDatabase" localSheetId="41" hidden="1">Q16_4!$B$18:$D$21</definedName>
    <definedName name="_xlnm._FilterDatabase" localSheetId="60" hidden="1">'Q22 - corso di studio'!$A$1:$B$84</definedName>
    <definedName name="_xlnm._FilterDatabase" localSheetId="62" hidden="1">'Q23 - corso di studio'!$A$1:$B$56</definedName>
    <definedName name="_xlnm._FilterDatabase" localSheetId="14" hidden="1">Q3_AußerhalbSüdtirol!$G$2:$G$117</definedName>
    <definedName name="_xlnm._FilterDatabase" localSheetId="85" hidden="1">Q35_Attraktivität!$C$1:$C$433</definedName>
    <definedName name="_xlnm._FilterDatabase" localSheetId="64" hidden="1">'W Q24'!#REF!</definedName>
    <definedName name="_xlnm.Print_Area" localSheetId="1">Index!$B$1:$C$61</definedName>
  </definedNames>
  <calcPr calcId="162913"/>
</workbook>
</file>

<file path=xl/calcChain.xml><?xml version="1.0" encoding="utf-8"?>
<calcChain xmlns="http://schemas.openxmlformats.org/spreadsheetml/2006/main">
  <c r="V15" i="19" l="1"/>
  <c r="W15" i="19"/>
  <c r="X15" i="19"/>
  <c r="Y15" i="19"/>
  <c r="Z15" i="19"/>
  <c r="AA15" i="19"/>
  <c r="V16" i="19"/>
  <c r="W16" i="19"/>
  <c r="X16" i="19"/>
  <c r="Y16" i="19"/>
  <c r="Z16" i="19"/>
  <c r="AA16" i="19"/>
  <c r="V17" i="19"/>
  <c r="W17" i="19"/>
  <c r="X17" i="19"/>
  <c r="Y17" i="19"/>
  <c r="Z17" i="19"/>
  <c r="AA17" i="19"/>
  <c r="V18" i="19"/>
  <c r="W18" i="19"/>
  <c r="X18" i="19"/>
  <c r="Y18" i="19"/>
  <c r="Z18" i="19"/>
  <c r="AA18" i="19"/>
  <c r="V19" i="19"/>
  <c r="W19" i="19"/>
  <c r="X19" i="19"/>
  <c r="Y19" i="19"/>
  <c r="Z19" i="19"/>
  <c r="AA19" i="19"/>
  <c r="U4" i="45"/>
  <c r="V4" i="45"/>
  <c r="U5" i="45"/>
  <c r="V5" i="45"/>
  <c r="U6" i="45"/>
  <c r="V6" i="45"/>
  <c r="J7" i="5" l="1"/>
  <c r="J8" i="5"/>
  <c r="J9" i="5"/>
  <c r="J6" i="5"/>
  <c r="AE9" i="93" l="1"/>
  <c r="AE10" i="93"/>
  <c r="AE11" i="93"/>
  <c r="AE12" i="93"/>
  <c r="AE13" i="93"/>
  <c r="AE14" i="93"/>
  <c r="AE15" i="93"/>
  <c r="AE16" i="93"/>
  <c r="AE17" i="93"/>
  <c r="AE18" i="93"/>
  <c r="AE19" i="93"/>
  <c r="AE20" i="93"/>
  <c r="AE21" i="93"/>
  <c r="AE22" i="93"/>
  <c r="AE23" i="93"/>
  <c r="AE24" i="93"/>
  <c r="AE25" i="93"/>
  <c r="AE26" i="93"/>
  <c r="AE27" i="93"/>
  <c r="AE28" i="93"/>
  <c r="AE29" i="93"/>
  <c r="AE30" i="93"/>
  <c r="AE31" i="93"/>
  <c r="AE32" i="93"/>
  <c r="AE33" i="93"/>
  <c r="AE34" i="93"/>
  <c r="AE35" i="93"/>
  <c r="AE36" i="93"/>
  <c r="AE37" i="93"/>
  <c r="AE38" i="93"/>
  <c r="AE39" i="93"/>
  <c r="AE40" i="93"/>
  <c r="AE8" i="93"/>
  <c r="AC7" i="93"/>
  <c r="AA7" i="93"/>
  <c r="Y7" i="93"/>
  <c r="W7" i="93"/>
  <c r="B30" i="73" l="1"/>
  <c r="B31" i="73"/>
  <c r="B32" i="73"/>
  <c r="B33" i="73"/>
  <c r="B34" i="73"/>
  <c r="B35" i="73"/>
  <c r="K31" i="68" l="1"/>
  <c r="V11" i="56" l="1"/>
  <c r="V12" i="56"/>
  <c r="V13" i="56"/>
  <c r="V7" i="56"/>
  <c r="V8" i="56"/>
  <c r="V9" i="56"/>
  <c r="V10" i="56"/>
  <c r="V6" i="56"/>
  <c r="O37" i="24"/>
  <c r="O38" i="24"/>
  <c r="O39" i="24"/>
  <c r="O36" i="24"/>
  <c r="O16" i="24"/>
  <c r="O17" i="24"/>
  <c r="O11" i="24"/>
  <c r="O12" i="24"/>
  <c r="O13" i="24"/>
  <c r="O14" i="24"/>
  <c r="O15" i="24"/>
  <c r="O10" i="24"/>
  <c r="V55" i="26" l="1"/>
  <c r="W55" i="26"/>
  <c r="Y55" i="26"/>
  <c r="Y44" i="26"/>
  <c r="V53" i="26" s="1"/>
  <c r="Y45" i="26"/>
  <c r="X54" i="26" s="1"/>
  <c r="Y46" i="26"/>
  <c r="U55" i="26" s="1"/>
  <c r="Y47" i="26"/>
  <c r="U56" i="26" s="1"/>
  <c r="Y43" i="26"/>
  <c r="U52" i="26" s="1"/>
  <c r="W52" i="26" l="1"/>
  <c r="W54" i="26"/>
  <c r="X53" i="26"/>
  <c r="U53" i="26"/>
  <c r="V52" i="26"/>
  <c r="Y52" i="26"/>
  <c r="W56" i="26"/>
  <c r="X55" i="26"/>
  <c r="Y54" i="26"/>
  <c r="V54" i="26"/>
  <c r="W53" i="26"/>
  <c r="U54" i="26"/>
  <c r="X52" i="26"/>
  <c r="Y56" i="26"/>
  <c r="V56" i="26"/>
  <c r="Y53" i="26"/>
  <c r="X56" i="26"/>
  <c r="U9" i="24"/>
  <c r="V9" i="24"/>
  <c r="U10" i="24"/>
  <c r="V10" i="24"/>
  <c r="U11" i="24"/>
  <c r="V11" i="24"/>
  <c r="U12" i="24"/>
  <c r="V12" i="24"/>
  <c r="V8" i="24"/>
  <c r="U8" i="24"/>
  <c r="T9" i="24"/>
  <c r="T10" i="24"/>
  <c r="T11" i="24"/>
  <c r="T12" i="24"/>
  <c r="T8" i="24"/>
  <c r="S9" i="24"/>
  <c r="S10" i="24"/>
  <c r="S11" i="24"/>
  <c r="S12" i="24"/>
  <c r="S8" i="24"/>
  <c r="R9" i="24"/>
  <c r="R10" i="24"/>
  <c r="R11" i="24"/>
  <c r="R12" i="24"/>
  <c r="R8" i="24"/>
  <c r="U7" i="24"/>
  <c r="T7" i="24"/>
  <c r="S7" i="24"/>
  <c r="R7" i="24"/>
  <c r="I3" i="62"/>
  <c r="O16" i="27"/>
  <c r="R16" i="27" s="1"/>
  <c r="O17" i="27"/>
  <c r="S17" i="27" s="1"/>
  <c r="O18" i="27"/>
  <c r="S18" i="27" s="1"/>
  <c r="O19" i="27"/>
  <c r="Q19" i="27" s="1"/>
  <c r="O20" i="27"/>
  <c r="P20" i="27" s="1"/>
  <c r="O21" i="27"/>
  <c r="R21" i="27" s="1"/>
  <c r="O22" i="27"/>
  <c r="P22" i="27" s="1"/>
  <c r="O23" i="27"/>
  <c r="Q23" i="27" s="1"/>
  <c r="O24" i="27"/>
  <c r="R24" i="27" s="1"/>
  <c r="O25" i="27"/>
  <c r="S25" i="27" s="1"/>
  <c r="O26" i="27"/>
  <c r="S26" i="27" s="1"/>
  <c r="O27" i="27"/>
  <c r="P27" i="27" s="1"/>
  <c r="O28" i="27"/>
  <c r="P28" i="27" s="1"/>
  <c r="O29" i="27"/>
  <c r="R29" i="27" s="1"/>
  <c r="O30" i="27"/>
  <c r="P30" i="27" s="1"/>
  <c r="O31" i="27"/>
  <c r="Q31" i="27" s="1"/>
  <c r="O32" i="27"/>
  <c r="R32" i="27" s="1"/>
  <c r="O33" i="27"/>
  <c r="S33" i="27" s="1"/>
  <c r="O34" i="27"/>
  <c r="S34" i="27" s="1"/>
  <c r="O35" i="27"/>
  <c r="P35" i="27" s="1"/>
  <c r="O36" i="27"/>
  <c r="R36" i="27" s="1"/>
  <c r="O37" i="27"/>
  <c r="Q37" i="27" s="1"/>
  <c r="O38" i="27"/>
  <c r="P38" i="27" s="1"/>
  <c r="O7" i="27"/>
  <c r="Q7" i="27" s="1"/>
  <c r="O8" i="27"/>
  <c r="R8" i="27" s="1"/>
  <c r="O9" i="27"/>
  <c r="S9" i="27" s="1"/>
  <c r="O10" i="27"/>
  <c r="S10" i="27" s="1"/>
  <c r="O11" i="27"/>
  <c r="P11" i="27" s="1"/>
  <c r="O12" i="27"/>
  <c r="P12" i="27" s="1"/>
  <c r="O13" i="27"/>
  <c r="Q13" i="27" s="1"/>
  <c r="O14" i="27"/>
  <c r="P14" i="27" s="1"/>
  <c r="O15" i="27"/>
  <c r="Q15" i="27" s="1"/>
  <c r="O6" i="27"/>
  <c r="Q6" i="27" s="1"/>
  <c r="Q30" i="27" l="1"/>
  <c r="Q20" i="27"/>
  <c r="R6" i="27"/>
  <c r="R30" i="27"/>
  <c r="R15" i="27"/>
  <c r="S6" i="27"/>
  <c r="S31" i="27"/>
  <c r="S23" i="27"/>
  <c r="S15" i="27"/>
  <c r="S7" i="27"/>
  <c r="Q38" i="27"/>
  <c r="Q28" i="27"/>
  <c r="Q14" i="27"/>
  <c r="R38" i="27"/>
  <c r="R23" i="27"/>
  <c r="R14" i="27"/>
  <c r="S38" i="27"/>
  <c r="S30" i="27"/>
  <c r="S22" i="27"/>
  <c r="S14" i="27"/>
  <c r="Q36" i="27"/>
  <c r="Q22" i="27"/>
  <c r="Q12" i="27"/>
  <c r="R31" i="27"/>
  <c r="R22" i="27"/>
  <c r="R7" i="27"/>
  <c r="S32" i="27"/>
  <c r="S24" i="27"/>
  <c r="S16" i="27"/>
  <c r="S8" i="27"/>
  <c r="P34" i="27"/>
  <c r="P18" i="27"/>
  <c r="Q35" i="27"/>
  <c r="Q11" i="27"/>
  <c r="R20" i="27"/>
  <c r="S37" i="27"/>
  <c r="S21" i="27"/>
  <c r="P25" i="27"/>
  <c r="P9" i="27"/>
  <c r="Q26" i="27"/>
  <c r="Q10" i="27"/>
  <c r="R19" i="27"/>
  <c r="S28" i="27"/>
  <c r="S20" i="27"/>
  <c r="R37" i="27"/>
  <c r="R13" i="27"/>
  <c r="P26" i="27"/>
  <c r="P10" i="27"/>
  <c r="Q27" i="27"/>
  <c r="R28" i="27"/>
  <c r="S29" i="27"/>
  <c r="S13" i="27"/>
  <c r="P33" i="27"/>
  <c r="P17" i="27"/>
  <c r="Q34" i="27"/>
  <c r="Q18" i="27"/>
  <c r="R35" i="27"/>
  <c r="R27" i="27"/>
  <c r="S36" i="27"/>
  <c r="S12" i="27"/>
  <c r="P19" i="27"/>
  <c r="R12" i="27"/>
  <c r="R11" i="27"/>
  <c r="P32" i="27"/>
  <c r="P24" i="27"/>
  <c r="P16" i="27"/>
  <c r="P8" i="27"/>
  <c r="Q33" i="27"/>
  <c r="Q25" i="27"/>
  <c r="Q17" i="27"/>
  <c r="Q9" i="27"/>
  <c r="R34" i="27"/>
  <c r="R26" i="27"/>
  <c r="R18" i="27"/>
  <c r="R10" i="27"/>
  <c r="S35" i="27"/>
  <c r="S27" i="27"/>
  <c r="S19" i="27"/>
  <c r="S11" i="27"/>
  <c r="P6" i="27"/>
  <c r="P31" i="27"/>
  <c r="P23" i="27"/>
  <c r="P15" i="27"/>
  <c r="P7" i="27"/>
  <c r="Q32" i="27"/>
  <c r="Q24" i="27"/>
  <c r="Q16" i="27"/>
  <c r="Q8" i="27"/>
  <c r="R33" i="27"/>
  <c r="R25" i="27"/>
  <c r="R17" i="27"/>
  <c r="R9" i="27"/>
  <c r="P29" i="27"/>
  <c r="P21" i="27"/>
  <c r="P37" i="27"/>
  <c r="P13" i="27"/>
  <c r="P36" i="27"/>
  <c r="Q29" i="27"/>
  <c r="Q21" i="27"/>
  <c r="AG25" i="26"/>
  <c r="AG26" i="26"/>
  <c r="AG27" i="26"/>
  <c r="AG24" i="26"/>
  <c r="AF25" i="26"/>
  <c r="AF26" i="26"/>
  <c r="AF27" i="26"/>
  <c r="AF24" i="26"/>
  <c r="O7" i="67"/>
  <c r="P7" i="67"/>
  <c r="Q7" i="67"/>
  <c r="R7" i="67"/>
  <c r="O8" i="67"/>
  <c r="P8" i="67"/>
  <c r="Q8" i="67"/>
  <c r="R8" i="67"/>
  <c r="O9" i="67"/>
  <c r="P9" i="67"/>
  <c r="Q9" i="67"/>
  <c r="R9" i="67"/>
  <c r="P6" i="67"/>
  <c r="Q6" i="67"/>
  <c r="R6" i="67"/>
  <c r="O6" i="67"/>
  <c r="K46" i="64"/>
  <c r="L46" i="64"/>
  <c r="M46" i="64"/>
  <c r="K47" i="64"/>
  <c r="L47" i="64"/>
  <c r="M47" i="64"/>
  <c r="K48" i="64"/>
  <c r="L48" i="64"/>
  <c r="M48" i="64"/>
  <c r="J47" i="64"/>
  <c r="J48" i="64"/>
  <c r="J46" i="64"/>
  <c r="Z27" i="77"/>
  <c r="AA27" i="77"/>
  <c r="AB27" i="77"/>
  <c r="Y27" i="77"/>
  <c r="Z26" i="77"/>
  <c r="AA26" i="77"/>
  <c r="AB26" i="77"/>
  <c r="Y26" i="77"/>
  <c r="Z25" i="77"/>
  <c r="AA25" i="77"/>
  <c r="AB25" i="77"/>
  <c r="Y25" i="77"/>
  <c r="Z24" i="77"/>
  <c r="AA24" i="77"/>
  <c r="AB24" i="77"/>
  <c r="Y24" i="77"/>
  <c r="Z23" i="77"/>
  <c r="AA23" i="77"/>
  <c r="AB23" i="77"/>
  <c r="Y23" i="77"/>
  <c r="X24" i="77"/>
  <c r="X25" i="77"/>
  <c r="X26" i="77"/>
  <c r="X27" i="77"/>
  <c r="X23" i="77"/>
  <c r="AA22" i="77"/>
  <c r="AB22" i="77"/>
  <c r="Y22" i="77"/>
  <c r="H30" i="10" l="1"/>
  <c r="H31" i="10"/>
  <c r="H32" i="10"/>
  <c r="H33" i="10"/>
  <c r="H29" i="10"/>
  <c r="D44" i="63" l="1"/>
  <c r="D45" i="63"/>
  <c r="D46" i="63"/>
  <c r="D47" i="63"/>
  <c r="D48" i="63"/>
  <c r="D49" i="63"/>
  <c r="D50" i="63"/>
  <c r="D51" i="63"/>
  <c r="D52" i="63"/>
  <c r="D53" i="63"/>
  <c r="D54" i="63"/>
  <c r="D55" i="63"/>
  <c r="D56" i="63"/>
  <c r="D57" i="63"/>
  <c r="D58" i="63"/>
  <c r="D59" i="63"/>
  <c r="D60" i="63"/>
  <c r="D61" i="63"/>
  <c r="D62" i="63"/>
  <c r="D63" i="63"/>
  <c r="D64" i="63"/>
  <c r="D65" i="63"/>
  <c r="D66" i="63"/>
  <c r="D40" i="63"/>
  <c r="D41" i="63"/>
  <c r="D42" i="63"/>
  <c r="D43" i="63"/>
  <c r="D39" i="63"/>
  <c r="I9" i="62" l="1"/>
  <c r="O3" i="58"/>
  <c r="N3" i="58"/>
  <c r="M3" i="58"/>
  <c r="I15" i="62" l="1"/>
  <c r="I18" i="62"/>
  <c r="I6" i="62"/>
  <c r="K5" i="11" l="1"/>
  <c r="K6" i="11"/>
  <c r="K7" i="11"/>
  <c r="K9" i="11"/>
  <c r="K10" i="11"/>
  <c r="K8" i="11"/>
  <c r="J10" i="40"/>
  <c r="J9" i="40"/>
  <c r="J6" i="40"/>
  <c r="J7" i="40"/>
  <c r="J8" i="40"/>
  <c r="D13" i="73"/>
  <c r="C13" i="73"/>
  <c r="D12" i="73"/>
  <c r="C12" i="73"/>
  <c r="D11" i="73"/>
  <c r="C11" i="73"/>
  <c r="D10" i="73"/>
  <c r="C10" i="73"/>
  <c r="D9" i="73"/>
  <c r="C9" i="73"/>
  <c r="D8" i="73"/>
  <c r="C8" i="73"/>
  <c r="D7" i="73"/>
  <c r="C7" i="73"/>
  <c r="D6" i="73"/>
  <c r="C6" i="73"/>
  <c r="E7" i="73" l="1"/>
  <c r="E11" i="73"/>
  <c r="E8" i="73"/>
  <c r="E9" i="73"/>
  <c r="E6" i="73"/>
  <c r="E10" i="73"/>
  <c r="E12" i="73"/>
  <c r="E13" i="73"/>
  <c r="H69" i="56" l="1"/>
  <c r="H70" i="56"/>
  <c r="H71" i="56"/>
  <c r="H72" i="56"/>
  <c r="H73" i="56"/>
  <c r="H74" i="56"/>
  <c r="H68" i="56"/>
  <c r="I12" i="62" l="1"/>
  <c r="K63" i="56" l="1"/>
  <c r="L57" i="56" s="1"/>
  <c r="G63" i="56"/>
  <c r="H57" i="56" s="1"/>
  <c r="E63" i="56"/>
  <c r="F61" i="56" s="1"/>
  <c r="C63" i="56"/>
  <c r="D57" i="56" s="1"/>
  <c r="I63" i="56"/>
  <c r="J57" i="56" s="1"/>
  <c r="D62" i="56" l="1"/>
  <c r="D58" i="56"/>
  <c r="H60" i="56"/>
  <c r="D60" i="56"/>
  <c r="H62" i="56"/>
  <c r="H58" i="56"/>
  <c r="F56" i="56"/>
  <c r="F59" i="56"/>
  <c r="F57" i="56"/>
  <c r="L61" i="56"/>
  <c r="L59" i="56"/>
  <c r="D56" i="56"/>
  <c r="D61" i="56"/>
  <c r="D59" i="56"/>
  <c r="F62" i="56"/>
  <c r="F60" i="56"/>
  <c r="F58" i="56"/>
  <c r="H56" i="56"/>
  <c r="H61" i="56"/>
  <c r="H59" i="56"/>
  <c r="L62" i="56"/>
  <c r="L60" i="56"/>
  <c r="L58" i="56"/>
  <c r="L56" i="56"/>
  <c r="J62" i="56"/>
  <c r="J60" i="56"/>
  <c r="J58" i="56"/>
  <c r="J56" i="56"/>
  <c r="J61" i="56"/>
  <c r="J59" i="56"/>
  <c r="J6" i="19" l="1"/>
  <c r="J7" i="19"/>
  <c r="J8" i="19"/>
  <c r="J9" i="19"/>
  <c r="J5" i="19"/>
  <c r="I6" i="20" l="1"/>
  <c r="I7" i="20"/>
  <c r="I8" i="20"/>
  <c r="I9" i="20"/>
  <c r="I5" i="20"/>
  <c r="J18" i="19"/>
  <c r="J33" i="19" l="1"/>
  <c r="J32" i="19"/>
  <c r="J31" i="19"/>
  <c r="J30" i="19"/>
  <c r="J21" i="19"/>
  <c r="J20" i="19"/>
  <c r="J19" i="19"/>
  <c r="I10" i="43"/>
  <c r="I9" i="43"/>
  <c r="I8" i="43"/>
  <c r="I7" i="43"/>
  <c r="I6" i="43"/>
  <c r="I5" i="43"/>
</calcChain>
</file>

<file path=xl/sharedStrings.xml><?xml version="1.0" encoding="utf-8"?>
<sst xmlns="http://schemas.openxmlformats.org/spreadsheetml/2006/main" count="10282" uniqueCount="2270">
  <si>
    <t>CTABLES</t>
  </si>
  <si>
    <t xml:space="preserve">    DISPLAY=LABEL</t>
  </si>
  <si>
    <t xml:space="preserve">  /CATEGORIES VARIABLES=rec_MasterBachelor ORDER=D KEY=VALUE EMPTY=INCLUDE</t>
  </si>
  <si>
    <t xml:space="preserve">  /CATEGORIES VARIABLES=rec_Q5 ORDER=A KEY=VALUE EMPTY=INCLUDE</t>
  </si>
  <si>
    <t xml:space="preserve">    EMPTY=INCLUDE</t>
  </si>
  <si>
    <t xml:space="preserve">  /CATEGORIES VARIABLES=Lang ORDER=A KEY=VALUE EMPTY=EXCLUDE</t>
  </si>
  <si>
    <t xml:space="preserve">  /CATEGORIES VARIABLES=rec_Q30 [2, 1, OTHERNM] EMPTY=INCLUDE</t>
  </si>
  <si>
    <t>Q2 Bitte geben Sie den Praktikumsbetrieb an:</t>
  </si>
  <si>
    <t>Fakultät</t>
  </si>
  <si>
    <t>Studiengang</t>
  </si>
  <si>
    <t>Master</t>
  </si>
  <si>
    <t>Bachelor</t>
  </si>
  <si>
    <t>Ein freiwilliges Praktikum</t>
  </si>
  <si>
    <t>Ein vom Studienplan vorgesehenes Praktikum (Pflichtpraktikum oder optionales Praktikum)</t>
  </si>
  <si>
    <t>Dauer des Praktikums</t>
  </si>
  <si>
    <t>bis zu einem Monat</t>
  </si>
  <si>
    <t>zwischen einem und zwei Monate</t>
  </si>
  <si>
    <t>zwischen zwei und drei Monate</t>
  </si>
  <si>
    <t>über drei Monate</t>
  </si>
  <si>
    <t>Matura</t>
  </si>
  <si>
    <t>Im europäischen Ausland</t>
  </si>
  <si>
    <t>In der Provinz Bozen</t>
  </si>
  <si>
    <t>In einer anderen Provinz/ Region Italiens</t>
  </si>
  <si>
    <t>Nicht in Europa</t>
  </si>
  <si>
    <t>Staatsbürgerschaft</t>
  </si>
  <si>
    <t>Anderes</t>
  </si>
  <si>
    <t>Rest EU</t>
  </si>
  <si>
    <t>Italien</t>
  </si>
  <si>
    <t>Sprache FB</t>
  </si>
  <si>
    <t>de</t>
  </si>
  <si>
    <t>en</t>
  </si>
  <si>
    <t>it</t>
  </si>
  <si>
    <t>Q30 Ihr Geschlecht</t>
  </si>
  <si>
    <t>Männlich</t>
  </si>
  <si>
    <t>Weiblich</t>
  </si>
  <si>
    <t>Q3 Wo haben Sie Ihr Praktikum gemacht?</t>
  </si>
  <si>
    <t>im restlichen Italien</t>
  </si>
  <si>
    <t>im deutschsprachigen Ausland (D/A/CH)</t>
  </si>
  <si>
    <t>in einem anderen Land</t>
  </si>
  <si>
    <t>in Südtirol</t>
  </si>
  <si>
    <t>1 bis 5 Personen</t>
  </si>
  <si>
    <t>6 bis 10 Personen</t>
  </si>
  <si>
    <t>mehr als 11 Personen</t>
  </si>
  <si>
    <t>Q2</t>
  </si>
  <si>
    <t>* Esporta output.</t>
  </si>
  <si>
    <t>OUTPUT EXPORT</t>
  </si>
  <si>
    <t xml:space="preserve">  /CONTENTS  EXPORT=VISIBLE  LAYERS=PRINTSETTING  MODELVIEWS=PRINTSETTING</t>
  </si>
  <si>
    <t xml:space="preserve">  /XLSX  DOCUMENTFILE='C:\Users\werner.pramstrahler\Desktop\D Durchführung\Daten 2016\Produkte_outputs\Tabellen_ALL.xlsx'</t>
  </si>
  <si>
    <t>Q3</t>
  </si>
  <si>
    <t>Q3 Bitte geben Sie den Standort an, an dem Sie hauptsächlich tätig waren:</t>
  </si>
  <si>
    <t>Außerhalb Südtirols</t>
  </si>
  <si>
    <t>Bozen</t>
  </si>
  <si>
    <t>Brixen - Sterzing</t>
  </si>
  <si>
    <t>Bruneck</t>
  </si>
  <si>
    <t>Burggrafenamt (ohne Meran)</t>
  </si>
  <si>
    <t>Eisack- und Wipptal (ohne Brixen und Sterzing)</t>
  </si>
  <si>
    <t>Leifers</t>
  </si>
  <si>
    <t>Meran</t>
  </si>
  <si>
    <t>Pustertal (ohne Bruneck)</t>
  </si>
  <si>
    <t>Schlanders - Naturns</t>
  </si>
  <si>
    <t>Unterland - Überetsch (ohne BZ und Leifers)</t>
  </si>
  <si>
    <t>Vinschgau (ohne Schlanders und Naturns)</t>
  </si>
  <si>
    <t>Q3_ALL</t>
  </si>
  <si>
    <t>Q3 In welchem Ort außerhalb Südtirols haben Sie Ihr Praktika gemacht?</t>
  </si>
  <si>
    <t>N</t>
  </si>
  <si>
    <t>1</t>
  </si>
  <si>
    <t>Germania</t>
  </si>
  <si>
    <t xml:space="preserve"> /CATEGORIES VARIABLES= rec_Q3_katALL  [5, 2, 3, 4, OTHERNM]  EMPTY=EXCLUDE</t>
  </si>
  <si>
    <t>Q4</t>
  </si>
  <si>
    <t>Q4 Bitte geben Sie an, wie viele Stunden pro Woche Sie im Durchschnitt für den Praktikumsgeber tätig waren:</t>
  </si>
  <si>
    <t>5 bis 20 Stunden</t>
  </si>
  <si>
    <t>21  bis 30 Stunden</t>
  </si>
  <si>
    <t>31 bis 35 Stunden</t>
  </si>
  <si>
    <t>36 bis 40 Stunden</t>
  </si>
  <si>
    <t>41 bis 50 Stunden</t>
  </si>
  <si>
    <t>Q5</t>
  </si>
  <si>
    <t>Q6</t>
  </si>
  <si>
    <t>Q6 Welcher der folgenden Informationskanäle bzw. welche Hilfestellung war ausschlaggebend dafür, dass Sie Ihre Praktikumsstelle erhalten haben?</t>
  </si>
  <si>
    <t>Ich habe alleine aktiv nach einer Praktikumsstelle gesucht (Internet, Annoncen...)</t>
  </si>
  <si>
    <t>Vermittlung durch die unibz</t>
  </si>
  <si>
    <t>Über Familie/ Verwandte/ Freunde/ Bekannte</t>
  </si>
  <si>
    <t>Ich war bereits bei meinem Praktikumsbetrieb tätig</t>
  </si>
  <si>
    <t>Andere Möglichkeit (bitte angeben):</t>
  </si>
  <si>
    <t>Insieme a risposta multipla</t>
  </si>
  <si>
    <t>Gruppi a risposta multipla</t>
  </si>
  <si>
    <t>Nome</t>
  </si>
  <si>
    <t>Etichetta</t>
  </si>
  <si>
    <t>Codificata come</t>
  </si>
  <si>
    <t>Valore conteggiato</t>
  </si>
  <si>
    <t>Tipo di dati</t>
  </si>
  <si>
    <t>Variabili elementari</t>
  </si>
  <si>
    <t>$Q7_MPC</t>
  </si>
  <si>
    <t>Q7 Welche Angebote der unibz haben Sie bezüglich Praktikumssuche genutzt?</t>
  </si>
  <si>
    <t>Dicotomie</t>
  </si>
  <si>
    <t>Numerico</t>
  </si>
  <si>
    <t>Q7 Welche Angebote...? Beratungsgespräch Praktikum- und Jobservice
Q7 Welche Angebote...? Beratungsgespräch eines akademischen Mitarbeiters (z.B. Professor)
Q7 Welche Angebote...? Angebote der Online-Datenbank der Praktikumsangebote
Q7 Welche Angebote...? Anschlagtafel der Arbeits- und Praktikumsangebote an der Universität
Q7 Welche Angebote...? Mailings</t>
  </si>
  <si>
    <t>$Q8_MPC</t>
  </si>
  <si>
    <t>Q8 Welche waren für Sie die zwei wichtigsten Kriterien bei der Auswahl Ihrer Praktikumksstelle?</t>
  </si>
  <si>
    <t>Q8 Welche ...? Die Tätigkeit, die ich ausüben wollte.
Q8 Welche ...? Der bzw. die gewählte Organisation/Betrieb/Einrichtung.
Q8 Welche ...? Der Zeitpunkt im Studienverlauf war für mich günstig.
Q8 Welche ...? Die Möglichkeit, eine finanzielle Vergütung zu erhalten.
Q8 Welche ...? Die Nähe zum Wohnort.
Q8 Welche ...? Die Nähe zum Studienort.
Q8 Welche ...? Anderes</t>
  </si>
  <si>
    <t>Q9 Wie wichtig waren für Sie folgende Aspekte in Bezug auf das Praktikum? Anderes (bitte angeben)</t>
  </si>
  <si>
    <t>Arbeitserfahrung</t>
  </si>
  <si>
    <t xml:space="preserve">    [C] + rec_Q32 [C] + rec_STAATSBÜRGERSCHAFT [C] + Lang [C] + rec_Q30 [C] +  rec_Q3_katALL [C]  + rec_Q14kat  [C] BY</t>
  </si>
  <si>
    <t>/CATEGORIES VARIABLES=rec_Bereiche [5, 3, 1, 2, 4, OTHERNM] EMPTY=INCLUDE</t>
  </si>
  <si>
    <t xml:space="preserve">  /CATEGORIES VARIABLES=rec_DauerInMOnaten rec_Q32 rec_STAATSBÜRGERSCHAFT ORDER=A KEY=VALUE</t>
  </si>
  <si>
    <t xml:space="preserve">  /CATEGORIES VARIABLES= rec_Q14kat EMPTY=INCLUDE.</t>
  </si>
  <si>
    <t>Q14_kat</t>
  </si>
  <si>
    <t>Q15_2</t>
  </si>
  <si>
    <t>Q15 Akademischer Tutor - Supervisor</t>
  </si>
  <si>
    <t>Ich habe sie/ihn nur einmal vor Praktikumsbeginn getroffen, um das Projekt zu unterzeichnen.</t>
  </si>
  <si>
    <t>Ich habe sie/ihn manchmal auch während des Praktikums getroffen/gehört.</t>
  </si>
  <si>
    <t>Ich habe sie/ihn häufig getroffen/gehört.</t>
  </si>
  <si>
    <t>*Q16_3.</t>
  </si>
  <si>
    <t xml:space="preserve">    rec_STAATSBÜRGERSCHAFT Lang rec_Q30 rec_Q3_katALL rec_Q14kat  Q16MaincellgroupRow3</t>
  </si>
  <si>
    <t xml:space="preserve">    Q16MaincellgroupRow3    [S][MEAN F40.1, COUNT F40.0]</t>
  </si>
  <si>
    <t>Q16 Mein Betriebstutor bot mir Hilfe in Problemsituationen an und hat mich fachlich unterstützt.</t>
  </si>
  <si>
    <t xml:space="preserve">     OPERATION=CREATESHEET  SHEET='Q16_3'</t>
  </si>
  <si>
    <t>Q16 Mein Betriebstutor war in der Lage, mir meine Aufgaben zu erklären.</t>
  </si>
  <si>
    <t xml:space="preserve">     OPERATION=CREATESHEET  SHEET='Q16_4'</t>
  </si>
  <si>
    <t>*Q16_6.</t>
  </si>
  <si>
    <t xml:space="preserve">    rec_STAATSBÜRGERSCHAFT Lang rec_Q30  rec_Q3_katALL rec_Q14kat    Q16MaincellgroupRow6</t>
  </si>
  <si>
    <t xml:space="preserve">    Q16MaincellgroupRow6    [S][MEAN F40.1, COUNT F40.0]</t>
  </si>
  <si>
    <t>Q16 Am Ende des Praktikums führte mein Betriebstutor ein Gespräch zur Abschlussbewertung mit mir durch, das hilfreich für meine Selbsteinschätzung war.</t>
  </si>
  <si>
    <t xml:space="preserve">     OPERATION=CREATESHEET  SHEET='Q16_6'</t>
  </si>
  <si>
    <t>Q16 Ich wurde von meinem Betriebstutor in einem Einführungsgespräch über meine Verantwortlichkeiten, Aufgaben und über geltende Regeln informiert.</t>
  </si>
  <si>
    <t>Q16 Mit meinem Betriebstutor fanden regelmäßig Reflexionsgespräche über praktikumsbezogene Aspekte statt.</t>
  </si>
  <si>
    <t>Q16 Mein Betriebstutor war in der Lage, seine Vorgehensweise zu begründen.</t>
  </si>
  <si>
    <t>Q17 Die vereinbarten Praktikumsziele waren realistisch und klar.</t>
  </si>
  <si>
    <t>Q17 Mein akademischer Tutor/ Supervisor bot mir Hilfe in Problemsituationen an und hat mich fachlich unterstützt.</t>
  </si>
  <si>
    <t>Q17 Die fachliche bzw. inhaltliche Unterstützung (Verknüpfung von Theorie und Praxis) seitens des akademischen Tutors/ Supervisors hat das Gelingen des Praktikums positiv beeinflusst.</t>
  </si>
  <si>
    <t>Q17 Mit meinem akademischen Tutors/ Supervisor fanden regelmäßig Reflexionsgespräche über praktikumsbezogene Aspekte statt.</t>
  </si>
  <si>
    <t>Q17 Am Ende des Praktikums führte mein akademischen Tutors/ Supervisor ein Gespräch zur Abschlussbewertung mit mir durch, das hilfreich für meine Selbsteinschätzung war.</t>
  </si>
  <si>
    <t>Q19</t>
  </si>
  <si>
    <t>Q19 Wenn Sie sich nur für eine dieser drei Aussagen entscheiden könnten, welche würden Sie wählen?</t>
  </si>
  <si>
    <t>Ich war für den Betrieb "Mann-Frau für Alles": Der Betrieb hat meine Praktikumstätigkeit für die Erledigung allfäll</t>
  </si>
  <si>
    <t>Ich war für den Betrieb eine Belastung, es wurden mir einfache Aufgaben untergeschoben, nur damit ich beschäftigt war.</t>
  </si>
  <si>
    <t>Ich wurde mit  Aufgaben betraut, die für den Praktikumsbetrieb sinnvoll waren und konnte einen nützlichen Beitrag leis</t>
  </si>
  <si>
    <t>Q20  Wie zufrieden sind Sie mit dem, was Sie während des Praktikums gelernt haben?</t>
  </si>
  <si>
    <t>Q20  Wie zufrieden sind Sie mit dem Betriebsklima?</t>
  </si>
  <si>
    <t>Q20 Wie zufrieden sind Sie mit dem Betriebstutor?</t>
  </si>
  <si>
    <t>Q20 Wie zufrieden sind Sie mit dem Universitätstutor/Supervisor?</t>
  </si>
  <si>
    <t>Q21</t>
  </si>
  <si>
    <t>Q21 Würden Sie die Praktkumsstelle weiterempfehlen?</t>
  </si>
  <si>
    <t>Ja, uneingeschränkt</t>
  </si>
  <si>
    <t>Ja, im Großen und Ganzen schon</t>
  </si>
  <si>
    <t>Eher nicht</t>
  </si>
  <si>
    <t>Nein, auf keinen Fall</t>
  </si>
  <si>
    <t>Q24</t>
  </si>
  <si>
    <t>Q24 Ist durch das Praktikum eine weitere Kooperation (z.B. in Form einer Beschäftigung) mit dem Praktikumsbetrieb entstanden?</t>
  </si>
  <si>
    <t>Ich arbeitete dort bereits vor Praktikumsbeginn</t>
  </si>
  <si>
    <t>Ja, eine dauerhafte Beschäftigung</t>
  </si>
  <si>
    <t>Ja, eine projektbezogene Beschäftigung</t>
  </si>
  <si>
    <t>Nein</t>
  </si>
  <si>
    <t>Q24 Ist durch das Praktikum eine weitere Kooperation (z.B. in Form einer Beschäftigung) mit dem Praktikumsbetrieb entstanden? Anderes:</t>
  </si>
  <si>
    <t>Q25</t>
  </si>
  <si>
    <t>Q25 Haben Sie eine Vergütung für das Praktikum erhalten?</t>
  </si>
  <si>
    <t>Ja</t>
  </si>
  <si>
    <t>Q27</t>
  </si>
  <si>
    <t>Q27 Wie angemessen finden Sie die Vergütung (inklusive eventueller Unterstützungsleistungen) in Bezug auf Ihre Leistungen?</t>
  </si>
  <si>
    <t>Q29</t>
  </si>
  <si>
    <t>Q29 Abgesehen von der Absolvierung dieses und anderer Praktika: Übten/Üben Sie im Jahr 2016 neben Ihrem Studium auch eine bezahlte Tätigkeit aus?</t>
  </si>
  <si>
    <t>Q30</t>
  </si>
  <si>
    <t>Alter</t>
  </si>
  <si>
    <t xml:space="preserve">     OPERATION=CREATESHEET  SHEET='Q31'</t>
  </si>
  <si>
    <t>Q32</t>
  </si>
  <si>
    <t xml:space="preserve">     OPERATION=CREATESHEET  SHEET='Q32'</t>
  </si>
  <si>
    <t>Q33</t>
  </si>
  <si>
    <t>Q33 Welche der folgenden Sprache definieren Sie als Ihre Hauptsprache?</t>
  </si>
  <si>
    <t>Deutsch</t>
  </si>
  <si>
    <t>Italienisch</t>
  </si>
  <si>
    <t>Ladinisch</t>
  </si>
  <si>
    <t xml:space="preserve">     OPERATION=CREATESHEET  SHEET='Q33'</t>
  </si>
  <si>
    <t>Q33 Welche der folgenden Sprache/n definieren Sie als Ihre Hauptsprache/n? Anderes (bitte angeben):</t>
  </si>
  <si>
    <t>Bosnisch</t>
  </si>
  <si>
    <t>English</t>
  </si>
  <si>
    <t>Q34 Wie schätzen Sie Ihr Level in den folgenden Sprachen ein? Deutsch</t>
  </si>
  <si>
    <t>Q34 Wie schätzen Sie Ihr Level in den folgenden Sprachen ein? Italienisch</t>
  </si>
  <si>
    <t>Q34 Wie schätzen Sie Ihr Level in den folgenden Sprachen ein? Englisch</t>
  </si>
  <si>
    <t>Q37_Ausland</t>
  </si>
  <si>
    <t>Q37 Wo im Ausland habe Sie vor sich zu bewerben?</t>
  </si>
  <si>
    <t>Deutschsprachige/s Land/Länder</t>
  </si>
  <si>
    <t>anderes europäisches Land/Länder</t>
  </si>
  <si>
    <t>Nicht angegeben</t>
  </si>
  <si>
    <t>Q8</t>
  </si>
  <si>
    <t/>
  </si>
  <si>
    <t>Q8 Welches waren für Sie die ZWEI wichtigsten Kriterien bei der Auswahl der Praktikumsstelle? Anderes (bitte angeben):</t>
  </si>
  <si>
    <t>Tutor accademico</t>
  </si>
  <si>
    <t>Q11 In wie weit treffen folgende Punkte auf Ihre Lernerfahrungen während des Praktikums zu? Ich habe Einblick in ein neues Fachgebiet erhalten.</t>
  </si>
  <si>
    <t>Q11 In wie weit ...?  Ich habe Dinge gelernt, die für meine beruflichen Interessen relevant sind.</t>
  </si>
  <si>
    <t>Q11 In wie weit ...? Ich konnte das im Studium erlangte Wissen umsetzen.</t>
  </si>
  <si>
    <t>Q11 In wie weit ...?  Ich habe nur Routinetätigkeiten durchgeführt.</t>
  </si>
  <si>
    <t>Q11 In wie weit ...? Durch die Tätigkeit konnte ich eine praxisbezogene Arbeitsweise entwickeln.</t>
  </si>
  <si>
    <t>Q15_1</t>
  </si>
  <si>
    <t>Q15 BetriebstutorIn</t>
  </si>
  <si>
    <t>Ausgehend von Ihrer Praktikumserfahrung: Welche Kenntnisse und Kompetenzen sollten Ihres Erachtens im universitären Studienverlauf verstärkt vermittelt werden?</t>
  </si>
  <si>
    <t>-</t>
  </si>
  <si>
    <t>Q22 Gibt es etwas Wichtiges hinsichtlich Ihrer Praktikumserfahrung, das Sie noch gerne anmerken möchten?</t>
  </si>
  <si>
    <t>/</t>
  </si>
  <si>
    <t>nein</t>
  </si>
  <si>
    <t>Nein.</t>
  </si>
  <si>
    <t>no</t>
  </si>
  <si>
    <t>No</t>
  </si>
  <si>
    <t>No.</t>
  </si>
  <si>
    <t>Q23 Gibt es noch etwas Wichtiges betreffend die Praktikumsvorbereitung (sofern eine solche Vorbereitung vorgesehen war), das Sie noch gerne anmerken möchten?</t>
  </si>
  <si>
    <t>Non prevista</t>
  </si>
  <si>
    <t>Q26</t>
  </si>
  <si>
    <t>Q26 Gab es weitere Unterstützungsleistungen von Seiten des Praktikumsbetriebes (z.B. Essensgutscheine, Unterkünft, usw.)?</t>
  </si>
  <si>
    <t>Q28AnderesRow1</t>
  </si>
  <si>
    <t xml:space="preserve">     OPERATION=CREATESHEET  SHEET='Q28'</t>
  </si>
  <si>
    <t>Q28 Wie schätzen Sie die Betreuung/Beratung ein, die Sie vom Praktika- und Jobservice erhalten haben? Ihr zusätzlicher Input:</t>
  </si>
  <si>
    <t>Q35 Ganz allgemein und unabhängig von Ihren konkreten Plänen: Wie bewerten Sie die Perspektiven von Akademikern Ihres Faches auf dem Arbeitsmarkt?</t>
  </si>
  <si>
    <t>Q36</t>
  </si>
  <si>
    <t>Q36 Wann planen Sie Ihren Berufseinstieg?</t>
  </si>
  <si>
    <t>2017</t>
  </si>
  <si>
    <t>2018</t>
  </si>
  <si>
    <t>2019</t>
  </si>
  <si>
    <t>2020</t>
  </si>
  <si>
    <t xml:space="preserve">     OPERATION=CREATESHEET  SHEET='Q36'</t>
  </si>
  <si>
    <t>Q37</t>
  </si>
  <si>
    <t>In welchem Land bzw. in welcher Region haben Sie vor, sich zu bewerben?</t>
  </si>
  <si>
    <t>Ausland</t>
  </si>
  <si>
    <t>Ich bin bereits berufstätig bzw. habe eine Arbeitsstelle/Beschäftigung in Aussicht.</t>
  </si>
  <si>
    <t>Q37_ItalienischeProvinz</t>
  </si>
  <si>
    <t>In welchem italienischen Gebiet haben Sie vor, sich zu bewerben?</t>
  </si>
  <si>
    <t>Südtirol</t>
  </si>
  <si>
    <t>Norditalien</t>
  </si>
  <si>
    <t>Deutschland</t>
  </si>
  <si>
    <t>England</t>
  </si>
  <si>
    <t>Europa</t>
  </si>
  <si>
    <t>germania</t>
  </si>
  <si>
    <t>Inghilterra</t>
  </si>
  <si>
    <t>Olanda</t>
  </si>
  <si>
    <t>Österreich</t>
  </si>
  <si>
    <t>Russia</t>
  </si>
  <si>
    <t>Schweiz</t>
  </si>
  <si>
    <t>SPAGNA</t>
  </si>
  <si>
    <t>Stati Uniti</t>
  </si>
  <si>
    <t>Svizzera</t>
  </si>
  <si>
    <t>nicht zuweisbar</t>
  </si>
  <si>
    <t>Gesamt</t>
  </si>
  <si>
    <t>Anzahl der Zeilen (%)</t>
  </si>
  <si>
    <t>Anzahl</t>
  </si>
  <si>
    <t>Q14 Wie viele Personen waren insGesamt im Bereich/in der Abteilung tätig, in dem/der Sie Ihr Praktikum absolviert haben?</t>
  </si>
  <si>
    <t xml:space="preserve">  /VLABELS VARIABLES=Gesamt rec_Bereiche rec_MasterBachelor rec_Q5 rec_DauerInMOnaten rec_Q32</t>
  </si>
  <si>
    <t xml:space="preserve">   /TABLE Gesamt [C] + rec_Bereiche [C] + rec_MasterBachelor [C] + rec_Q5 [C] + rec_DauerInMOnaten</t>
  </si>
  <si>
    <t>Q20 Wie zufrieden sind Sie  mit Ihrem Praktikum insGesamt?</t>
  </si>
  <si>
    <t>Restliches Italien bzw. Gesamtes Staatsgebiet</t>
  </si>
  <si>
    <t>Europa Gesamt oder gemischt</t>
  </si>
  <si>
    <t>Antworten multiple</t>
  </si>
  <si>
    <t>Tabellen</t>
  </si>
  <si>
    <t>* Tabellen.</t>
  </si>
  <si>
    <t xml:space="preserve"> </t>
  </si>
  <si>
    <t>Häufigkeiten $Q8_MPC</t>
  </si>
  <si>
    <t>Mittelwert</t>
  </si>
  <si>
    <t>Wirtschaftswissenschaften</t>
  </si>
  <si>
    <t>Bildungswissenschaften</t>
  </si>
  <si>
    <t>Naturwissenschaften und Technik</t>
  </si>
  <si>
    <t>Informatik</t>
  </si>
  <si>
    <t>Design und Künste</t>
  </si>
  <si>
    <t>Art des Praktikums</t>
  </si>
  <si>
    <t>In der Provinz Bozen (n=190)</t>
  </si>
  <si>
    <t>In einer anderen Provinz/ Region Italiens (n=137)</t>
  </si>
  <si>
    <t>Im europäischen Ausland (n=42)</t>
  </si>
  <si>
    <t>Nicht in Europa (n=4)</t>
  </si>
  <si>
    <t>Q7</t>
  </si>
  <si>
    <t>Q9</t>
  </si>
  <si>
    <t>Q10</t>
  </si>
  <si>
    <t>Q11</t>
  </si>
  <si>
    <t>Q12</t>
  </si>
  <si>
    <t>Q13</t>
  </si>
  <si>
    <t>Q14</t>
  </si>
  <si>
    <t>Q18</t>
  </si>
  <si>
    <t>Q22</t>
  </si>
  <si>
    <t>Q23</t>
  </si>
  <si>
    <t>Q28</t>
  </si>
  <si>
    <t>Q31</t>
  </si>
  <si>
    <t>Q35</t>
  </si>
  <si>
    <t>Q3_AußerhalbSüdtirol</t>
  </si>
  <si>
    <t>Q5 Art des Praktikums</t>
  </si>
  <si>
    <t>Q8_MPC</t>
  </si>
  <si>
    <t>Q8_Others</t>
  </si>
  <si>
    <t>Q9_Others</t>
  </si>
  <si>
    <t xml:space="preserve"> Q9 Wie wichtig waren für Sie die folgenden Aspekte in Bezug auf das Praktikum? </t>
  </si>
  <si>
    <t>Q10 Wie beurteilen Sie folgende Aspekte des Praktikums?</t>
  </si>
  <si>
    <t>Q11 In wie weit treffen folgende Punkte auf Ihre Lernerfahrungen während des Praktikums zu?</t>
  </si>
  <si>
    <t>Q12 Wie bewerten Sie die Nützlichkeit Ihrer durchgeführten Tätigkeiten für ... den Praktikumsbetrieb./…Sie persönlich</t>
  </si>
  <si>
    <t>Q13 Wie beurteilen Sie das Betriebsklima  im Praktikumsbetrieb?</t>
  </si>
  <si>
    <t>Q16_1</t>
  </si>
  <si>
    <t>Q16_2</t>
  </si>
  <si>
    <t>Q16_3</t>
  </si>
  <si>
    <t>Q16_4</t>
  </si>
  <si>
    <t>Q16_5</t>
  </si>
  <si>
    <t>Q16_6</t>
  </si>
  <si>
    <t>Q16_ALL</t>
  </si>
  <si>
    <t>Q16 BetriebstutorIn</t>
  </si>
  <si>
    <t>Q17_ALL</t>
  </si>
  <si>
    <t>Q19 Wenn Sie sich nur für eine dieser drei Aussagen entscheiden könnten, welche würden Sie wählen? (Mann für alles, Ressource, Belastung)</t>
  </si>
  <si>
    <t>Q20_ALL</t>
  </si>
  <si>
    <t>Q24_Others</t>
  </si>
  <si>
    <t>Q27_Split</t>
  </si>
  <si>
    <t>Q28_Open</t>
  </si>
  <si>
    <t>Q33_Open</t>
  </si>
  <si>
    <t>Q34_1</t>
  </si>
  <si>
    <t>Q34_2</t>
  </si>
  <si>
    <t>Q34_3</t>
  </si>
  <si>
    <t xml:space="preserve">Q28 Wie schätzen Sie die Betreuung/Beratung bzw. Unterstützung ein, die Sie vom Praktika- und Jobservice erhalten haben? </t>
  </si>
  <si>
    <t>Q31 Alter</t>
  </si>
  <si>
    <t>Q32 Matura</t>
  </si>
  <si>
    <t>Q37_Italien</t>
  </si>
  <si>
    <t>Q37_Open</t>
  </si>
  <si>
    <t>Q37 In welchem Land bzw. in welcher Region haben Sie vor, sich zu bewerben?</t>
  </si>
  <si>
    <t>Q37 In welchem Land bzw. in welcher Region haben Sie vor, sich zu bewerben? Italien</t>
  </si>
  <si>
    <t>Q37 In welchem Land bzw. in welcher Region haben Sie vor, sich zu bewerben? Ausland</t>
  </si>
  <si>
    <t>Q37 In welchem Land bzw. in welcher Region haben Sie vor, sich zu bewerben? Open</t>
  </si>
  <si>
    <t>Lingua</t>
  </si>
  <si>
    <t>Interesse</t>
  </si>
  <si>
    <t>INDEX</t>
  </si>
  <si>
    <t>Anderes | Altro</t>
  </si>
  <si>
    <t>Finanzielle Vergütung | Compenso</t>
  </si>
  <si>
    <t>Nähe Wohnort | Vicinanza residenza</t>
  </si>
  <si>
    <t>Zeitpunkt | Periodo</t>
  </si>
  <si>
    <t>Auszuübende Tätigkeit | Attività 
desiderata</t>
  </si>
  <si>
    <t>Gewünschte Einrichtung  | Struttura 
desiderata</t>
  </si>
  <si>
    <t>Nähe Studienort | Vicinanza luogo 
di studio</t>
  </si>
  <si>
    <t>Angebote der Online-Datenbank der Praktikumsangebote</t>
  </si>
  <si>
    <t>Mailings</t>
  </si>
  <si>
    <t>Beratungsgespräch eines 
akademischen Mitarbeiters (z.B. Professor)</t>
  </si>
  <si>
    <t>Anschlagtafel der Arbeits- 
und Praktikumsangebote an der Universität</t>
  </si>
  <si>
    <t>Beratungsgespräch Praktikum- 
und Jobservice</t>
  </si>
  <si>
    <t>Mehrfachantworten möglich</t>
  </si>
  <si>
    <t>Considerare il fatto che non ci siano problemi non necessariamente positivo…</t>
  </si>
  <si>
    <t>Ein spezifisches Berufsfeld kennenlernen | Conoscere settore professionale</t>
  </si>
  <si>
    <t>Kontakte für Einstieg in die Arbeitswelt | Contratti per l'ingresso nel mondo del lavoro</t>
  </si>
  <si>
    <t>Vermerk im (CV) | Riportare l'esperienza sul CV</t>
  </si>
  <si>
    <t>Vergütung | Compenso</t>
  </si>
  <si>
    <t>Einblick in ein neues Fachgebiet | Conoscenza nuova materia</t>
  </si>
  <si>
    <t>Für beruflich relevante Interessen gelernt | Imparato cose significative per la professione</t>
  </si>
  <si>
    <t>Umsetzbarkeit des universitären Wissens | Applicare sapere universitario</t>
  </si>
  <si>
    <t>Routinetätigkeiten | Attività di routine</t>
  </si>
  <si>
    <t>Faktotum | Tuttofare</t>
  </si>
  <si>
    <t>Belastung | Peso</t>
  </si>
  <si>
    <t>Ressource | Risorsa</t>
  </si>
  <si>
    <t>Gesamtzufriedenheit  | Soddisfazione complessiva</t>
  </si>
  <si>
    <t>Betriebsklima | Clima aziendale</t>
  </si>
  <si>
    <t>Betriebstutor | Tutor aziendale</t>
  </si>
  <si>
    <t>Mit Erlerntem  | Con l'apprendimento</t>
  </si>
  <si>
    <t>Akademischer Tutor | Tutor accademico</t>
  </si>
  <si>
    <t>Nützlichkeit für den Betrieb | Utilità per l'azienda</t>
  </si>
  <si>
    <t>Persönliche Nützlichkeit | Utilità personale</t>
  </si>
  <si>
    <t>Einmaliges Treffen | Incontro singolo</t>
  </si>
  <si>
    <t>Häufige Treffen | Incontri frequenti</t>
  </si>
  <si>
    <t xml:space="preserve">Praktikum </t>
  </si>
  <si>
    <t>D'altro canto in queste facoltà si registrano anche i valori massimi</t>
  </si>
  <si>
    <t>per i casi in cui hanno incontrato solo una volta il tutor accademico</t>
  </si>
  <si>
    <t xml:space="preserve">Unterstützung bei Problemen | Sostegno in caso di necessità </t>
  </si>
  <si>
    <t>Verknüpfung Theorie - Praxis | Connessioni tra teoria e pratica</t>
  </si>
  <si>
    <t>Hilfreiches Abschlussgespräch | Colloquio finale utile</t>
  </si>
  <si>
    <t>Begründete Vorgangsweise 
| Motiva il suo operato</t>
  </si>
  <si>
    <t>Klärendes Einführungsgespräch
 | Colloquio iniziale chiarificatorio</t>
  </si>
  <si>
    <t xml:space="preserve">Unterstützung bei Problemen | 
Sostegno in caso di necessità </t>
  </si>
  <si>
    <t>Regelmäßige Reflexion  |
 Regolare riflessione</t>
  </si>
  <si>
    <t>interessante notare che differenza maggiore risiede in dove hanno</t>
  </si>
  <si>
    <t>ricevuto il diploma gli studenti e non dove hanno fatto il tirocinio</t>
  </si>
  <si>
    <t>Q28 Wie schätzen Sie die Betreuung/Beratung bzw. Unterstützung ein, die Sie vom Praktika- und Jobservice erhalten haben?</t>
  </si>
  <si>
    <t>L'anno scorso nessun faktotum in DE</t>
  </si>
  <si>
    <t>(*)</t>
  </si>
  <si>
    <t>PRAKTIKUM</t>
  </si>
  <si>
    <t>ABSCHLUSS</t>
  </si>
  <si>
    <t>FAKULTÄT</t>
  </si>
  <si>
    <t>**Ohne Südtirol | Senza l'Alto Adige</t>
  </si>
  <si>
    <t>Südtirol | Alto Adige</t>
  </si>
  <si>
    <t>21 - 30 h</t>
  </si>
  <si>
    <t>5 - 20 h</t>
  </si>
  <si>
    <t>31 - 35 h</t>
  </si>
  <si>
    <t>36 - 40 h</t>
  </si>
  <si>
    <t>41 - 50 h</t>
  </si>
  <si>
    <t>Ein freiwilliges Praktikum | Tirocinio senza crediti fromativi</t>
  </si>
  <si>
    <t>Ein vom Studienplan vorgesehenes Praktikum | Tirocinio previsto dal piano di studi</t>
  </si>
  <si>
    <t>Aktive eigenständige Suche | Ricerca autonoma ed attiva</t>
  </si>
  <si>
    <t>Private Netzwerke | Rete privata</t>
  </si>
  <si>
    <t>Bereits dort tätig | Già attivo/a presso la struttura</t>
  </si>
  <si>
    <t>Andere Möglichkeiten | Altro</t>
  </si>
  <si>
    <t>1 - 5</t>
  </si>
  <si>
    <t>6 - 10</t>
  </si>
  <si>
    <t>&gt; 11</t>
  </si>
  <si>
    <t>Q20</t>
  </si>
  <si>
    <t>Insgesamt | Totale</t>
  </si>
  <si>
    <t xml:space="preserve">Uneingeschränkt | Assolutamente sì </t>
  </si>
  <si>
    <t>Im Großen und Ganzen | Nel complesso si</t>
  </si>
  <si>
    <t>Eher nicht | Non proprio</t>
  </si>
  <si>
    <t>Überhaupt nicht | Assolutamente no</t>
  </si>
  <si>
    <t xml:space="preserve">Il 10% in piu </t>
  </si>
  <si>
    <t>Conteggio</t>
  </si>
  <si>
    <t>Totale</t>
  </si>
  <si>
    <t>Science and Tecnology</t>
  </si>
  <si>
    <t>Computer Science</t>
  </si>
  <si>
    <t>Education</t>
  </si>
  <si>
    <t>Design and Art</t>
  </si>
  <si>
    <t>Economics and Management</t>
  </si>
  <si>
    <t>Report</t>
  </si>
  <si>
    <t>Media</t>
  </si>
  <si>
    <t>Deviazione std.</t>
  </si>
  <si>
    <t>Berechnung Rücklauf</t>
  </si>
  <si>
    <t>Grundgesamtheit N</t>
  </si>
  <si>
    <t>Antwortende N</t>
  </si>
  <si>
    <t>Q17 Akademischer Tutor</t>
  </si>
  <si>
    <t>Q15 Akademischer Tutor</t>
  </si>
  <si>
    <t>Praktische Anwendung Studienerkentnisse | Mettere in pratica le conoscenze</t>
  </si>
  <si>
    <t>Mittelwerte auf einer Skala von 1 "überhaupt nicht wichtig" bis "sehr wichtig" | Valori medi su una scala 1 "per niente importante" e 7 "molto importante</t>
  </si>
  <si>
    <t>Praxisbezogene Arbeitsweise | Metodo di lavoro pratico</t>
  </si>
  <si>
    <t>clima sociale verso i tirocinanti è buono</t>
  </si>
  <si>
    <t>Legenda:</t>
  </si>
  <si>
    <t>Foglio con riposte aperte</t>
  </si>
  <si>
    <t>FAKULTÄT per domanda Q27_SPLIT</t>
  </si>
  <si>
    <t>PRAKTIKUMper domanda Q27_SPLIT</t>
  </si>
  <si>
    <t>D A CH - Staaten | Paesi tedescofoni</t>
  </si>
  <si>
    <t>Andere/s europäische/s Land/Länder | Altro/i Paese/i europeo/i</t>
  </si>
  <si>
    <t>Andere Länder | Altri Paesi</t>
  </si>
  <si>
    <t>Nicht angegeben | Non specificato</t>
  </si>
  <si>
    <t>ABSCHLUSS per Q37_Ausland</t>
  </si>
  <si>
    <t>% casi riga</t>
  </si>
  <si>
    <t>rec_Bereiche</t>
  </si>
  <si>
    <t>Q3 Was für ein Praktikum haben Sie absolviert?</t>
  </si>
  <si>
    <t>Ein Pflichtpraktikum mit Kreditpunkten</t>
  </si>
  <si>
    <t>Ein Praktikum ohne Kreditpunkte</t>
  </si>
  <si>
    <t>rec_DauerInMOnaten</t>
  </si>
  <si>
    <t>Ausländischer Oberschulabschluss</t>
  </si>
  <si>
    <t>Südtiroler Oberschulabschluss</t>
  </si>
  <si>
    <t>Italienischer Oberschulabschluss</t>
  </si>
  <si>
    <t>rec_STAATSBÜRGERSCHAFT</t>
  </si>
  <si>
    <t>LanguageCode</t>
  </si>
  <si>
    <t>it_IT</t>
  </si>
  <si>
    <t>Q24 Ihr Geschlecht</t>
  </si>
  <si>
    <t>Q19 - 2014</t>
  </si>
  <si>
    <t>Q13 Wenn Sie sich nur für eine dieser drei Aussagen entscheiden könnten, welche würden Sie wählen?</t>
  </si>
  <si>
    <t>Ich wurde mit  Aufgaben betraut, die für die Praktikumsgeberin / den Praktikumgeber sinnvoll waren und konnte einen nü</t>
  </si>
  <si>
    <t>gesamt</t>
  </si>
  <si>
    <t>Spache FB</t>
  </si>
  <si>
    <t>Q14 Wie viele Personen waren insgesamt im Bereich/in der Abteilung tätig, in dem/der Sie Ihr Praktikum absolviert haben?</t>
  </si>
  <si>
    <t>ABSCHLUSS per Q37_ITALIEN</t>
  </si>
  <si>
    <t>Restliches Italien oder Gesamtes Staatsgebiet | Altre zone italiane o Italia intera</t>
  </si>
  <si>
    <t>Nord Italien | Italia del Nord</t>
  </si>
  <si>
    <t>Insgesamt</t>
  </si>
  <si>
    <t xml:space="preserve">*Ohne Südtirol | Senza l'Alto Adige
** Ohne D A CH - Staaten | Senza Paesi tedescofoni </t>
  </si>
  <si>
    <t>Q14 Wie zufrieden sind Sie insgesamt mit Ihrem Praktikum?</t>
  </si>
  <si>
    <t>Q14 Wie zufrieden sind Sie mit dem, was Sie während des Praktikums gelernt haben?</t>
  </si>
  <si>
    <t>Q14 Wie zufrieden sind Sie mit dem Betriebsklima?</t>
  </si>
  <si>
    <t>Q14 Wie zufrieden sind Sie mit der Betriebstutorin / dem Betriebstutor?</t>
  </si>
  <si>
    <t>Q20 Wie zufrieden sind Sie  mit Ihrem Praktikum insgesamt?</t>
  </si>
  <si>
    <t>Q16 Ist aus dem Praktikum eine weitere Kooperation (z.B. in Form einer Beschäftigung) mit der Praktikumsgeberin / dem Praktikumsgeber entstanden?</t>
  </si>
  <si>
    <t>Ich arbeitete dort bereits vor Praktikumsbeginn.</t>
  </si>
  <si>
    <t>Q16 - 2014</t>
  </si>
  <si>
    <t>Q24 - 2015</t>
  </si>
  <si>
    <t>Q24 - 2016</t>
  </si>
  <si>
    <t>Q15 Würden Sie die Praktkumsstelle weiterempfehlen?</t>
  </si>
  <si>
    <t>Q15 - 2014</t>
  </si>
  <si>
    <t>Q21 - 2015</t>
  </si>
  <si>
    <t>Q21 - 2016</t>
  </si>
  <si>
    <t>Q30 Ganz allgemein und unabhängig von Ihren konkreten Plänen: Wie bewerten Sie die Perspektiven einer Akademikerin / eines Akademikers Ihres Faches auf dem Arbeitsmarkt?</t>
  </si>
  <si>
    <t>Wirtschaftswissenschaften | Economia</t>
  </si>
  <si>
    <t>Bildungswissenschaften (*) | Scienze della formazione (*)</t>
  </si>
  <si>
    <t>Naturwissenschaften und Technik | Scienze e tecnologie</t>
  </si>
  <si>
    <t xml:space="preserve">Informatik | Informatica </t>
  </si>
  <si>
    <t>Design und Künste(N=4) | Design e arti</t>
  </si>
  <si>
    <t>(*) Ohne Primarbereich | Senza scienze della formazione primaria</t>
  </si>
  <si>
    <t>*Ohne Südtirol | Senza l'Alto Adige</t>
  </si>
  <si>
    <t>Hilfsbereite Mitarbeiter | Colleghi disponibili</t>
  </si>
  <si>
    <t>Mittelwert auf einer Skala von 1 "überhaupt nicht zutreffend" bis 7 "voll und ganz zutreffend" | Valori medi su una scala da 1 "per niente" a 7 "del tutto"</t>
  </si>
  <si>
    <t>1(sehr schlecht (1))</t>
  </si>
  <si>
    <t>2</t>
  </si>
  <si>
    <t>3</t>
  </si>
  <si>
    <t>4</t>
  </si>
  <si>
    <t>5</t>
  </si>
  <si>
    <t>6</t>
  </si>
  <si>
    <t>7(ausgezeichnet (7))</t>
  </si>
  <si>
    <t>%</t>
  </si>
  <si>
    <t>Foglio con linee temporali 2014-2016</t>
  </si>
  <si>
    <t>Etichette bilingui utilizzate per i grafici</t>
  </si>
  <si>
    <t xml:space="preserve">Foglio con grafici non utilizzati in precedenza </t>
  </si>
  <si>
    <t>Foglio con grafici uguali a anno precedente (prezi)</t>
  </si>
  <si>
    <t>Sehr angemessen | Molto adeguato</t>
  </si>
  <si>
    <t>Kaum angemessen | Poco adeguato</t>
  </si>
  <si>
    <t>Nützlichkeit des Praktikums | Utilità del tirocinio</t>
  </si>
  <si>
    <t>Gute Beziehungsebene | Buone relazioni interpersonali</t>
  </si>
  <si>
    <t>Gute Begleitung im Betrieb | Buon accompagnamento in azienda</t>
  </si>
  <si>
    <t>Gute Begleitung durch akad. Tutor | Buon accompagnamento tutor accad.</t>
  </si>
  <si>
    <t>Materielle Gratifikation | Gratificazione materiale</t>
  </si>
  <si>
    <t>Bereits vor Praktikum dort tätig | Lavoravo lí già prima del tirocinio</t>
  </si>
  <si>
    <t>Dauerhafte Beschäftigung | Occupazione continua</t>
  </si>
  <si>
    <t>Projektbezogene Beschäftigung | Occupazione a progetto</t>
  </si>
  <si>
    <t>Keine Kooperation | Nessuna occupazione</t>
  </si>
  <si>
    <t>Mit Erlerntem</t>
  </si>
  <si>
    <t>Betriebsklima</t>
  </si>
  <si>
    <t>Akademischer Tutor</t>
  </si>
  <si>
    <t>Soddisfazione complessiva</t>
  </si>
  <si>
    <t>Tutor aziendale</t>
  </si>
  <si>
    <t>Con l'apprendimento</t>
  </si>
  <si>
    <t>Clima aziendale</t>
  </si>
  <si>
    <t>Insgesamt (N=373)</t>
  </si>
  <si>
    <t>Praktikum in Südtirol
 (N=224)</t>
  </si>
  <si>
    <t>Praktikum in Italien* (N=70)</t>
  </si>
  <si>
    <t>Praktikum im deutschsprachigen 
Ausland (N=47)</t>
  </si>
  <si>
    <t>Praktikum im Ausland** (N=32)</t>
  </si>
  <si>
    <t xml:space="preserve">Bereits vor Praktikum dort tätig </t>
  </si>
  <si>
    <t>Dauerhafte Beschäftigung</t>
  </si>
  <si>
    <t xml:space="preserve">Projektbezogene Beschäftigung </t>
  </si>
  <si>
    <t>Keine Kooperation</t>
  </si>
  <si>
    <t>Lavoravo lí già prima del tirocinio</t>
  </si>
  <si>
    <t>Occupazione continua</t>
  </si>
  <si>
    <t xml:space="preserve"> Occupazione a progetto</t>
  </si>
  <si>
    <t xml:space="preserve"> Altro</t>
  </si>
  <si>
    <t>Nessuna occupazione</t>
  </si>
  <si>
    <t>Totale (N=373)</t>
  </si>
  <si>
    <t>Tirocinio in Alto Adige (N=224)</t>
  </si>
  <si>
    <t>Tirocinio in Italia* (N=70)</t>
  </si>
  <si>
    <t>Tirocinio nei Paesi tedescofoni (N=47)</t>
  </si>
  <si>
    <t>Tirocinio all'estero** (N=32)</t>
  </si>
  <si>
    <t>Treffen während des Praktikums | Incontri durante il tirocinio</t>
  </si>
  <si>
    <t>Q3 Wo ausserhalb Südtirols haben Sie Ihr Praktika gemacht?</t>
  </si>
  <si>
    <t>Total</t>
  </si>
  <si>
    <t>Count</t>
  </si>
  <si>
    <t>Row N %</t>
  </si>
  <si>
    <t>Q5 Was für ein Praktikum haben Sie absolviert?</t>
  </si>
  <si>
    <t>Lang</t>
  </si>
  <si>
    <t>Q30 Geschlecht</t>
  </si>
  <si>
    <t>Q14 Wie viele Personen tätig?</t>
  </si>
  <si>
    <t>Q32 Maturadiplom</t>
  </si>
  <si>
    <t>EU Land</t>
  </si>
  <si>
    <t>Nicht EU</t>
  </si>
  <si>
    <t>2017: DA RIFARE SECONDO NUOVA CATEGORIZZAZIONE Q2</t>
  </si>
  <si>
    <t>2016!!</t>
  </si>
  <si>
    <t>Frequency</t>
  </si>
  <si>
    <t>Percent</t>
  </si>
  <si>
    <t>Valid Percent</t>
  </si>
  <si>
    <t>Cumulative Percent</t>
  </si>
  <si>
    <t>Valid</t>
  </si>
  <si>
    <t>1)</t>
  </si>
  <si>
    <t>Wie viele Praktikanten wurden befragt? Aufteilung nach Fakultät</t>
  </si>
  <si>
    <t>2)</t>
  </si>
  <si>
    <t>Rücklaufquote: wie viele haben geantwortet?</t>
  </si>
  <si>
    <t>OPINIOALL</t>
  </si>
  <si>
    <t>Missing</t>
  </si>
  <si>
    <t>Alma</t>
  </si>
  <si>
    <t>x</t>
  </si>
  <si>
    <t>Column N %</t>
  </si>
  <si>
    <t>rec_Faculty</t>
  </si>
  <si>
    <t>Agricultural and Agro-Environmental Sciences (L-25)</t>
  </si>
  <si>
    <t>Communication (L-20) NEW</t>
  </si>
  <si>
    <t>Computer Science and Engineering (L-8 L-31)</t>
  </si>
  <si>
    <t>Design and Art (L-4) - Design</t>
  </si>
  <si>
    <t>Economics and Management (L-18)</t>
  </si>
  <si>
    <t>Economics and Social Sciences PPE (L-33)</t>
  </si>
  <si>
    <t>Educators (L-19)</t>
  </si>
  <si>
    <t>Industrial and Mechanical Engineering (L-9) - 2011</t>
  </si>
  <si>
    <t>Master Computer Science (LM-18)</t>
  </si>
  <si>
    <t>Master Eco-Social Design (LM-12)</t>
  </si>
  <si>
    <t>Master Economics and Management of the Public Sector (LM-63)</t>
  </si>
  <si>
    <t>Master EMSE (LM-18)</t>
  </si>
  <si>
    <t>Master Entrepreneurship and Innovation (LM-77)</t>
  </si>
  <si>
    <t>Master IRIS NEW (LM-87)</t>
  </si>
  <si>
    <t>Master Music (LM-45)</t>
  </si>
  <si>
    <t>Social Work (L-39)</t>
  </si>
  <si>
    <t>Tourism, Sport &amp; Event Management (L-18)</t>
  </si>
  <si>
    <t>5 doppi tirocini</t>
  </si>
  <si>
    <t>434 tirocini totali</t>
  </si>
  <si>
    <t>1. Praktikum</t>
  </si>
  <si>
    <t>durch 1. Praktikum</t>
  </si>
  <si>
    <t>Durch Berichterstattung in den Medien darauf aufmerksam geworden (Kinder- und Jugendpsychiatrie Meran).</t>
  </si>
  <si>
    <t>Esperienze pregresse di tirocinio</t>
  </si>
  <si>
    <t>Facebook Annonce</t>
  </si>
  <si>
    <t>Hackaton IDM</t>
  </si>
  <si>
    <t>Ho lavorato con un'organizzazione che collabora con la cooperativa dove ho svolto il tirocinio</t>
  </si>
  <si>
    <t>Linkedin</t>
  </si>
  <si>
    <t>PBZ Bruneck</t>
  </si>
  <si>
    <t>Wettbewerb</t>
  </si>
  <si>
    <t>rec_Q6AndereMöglichkeitbittean</t>
  </si>
  <si>
    <t>2 1. Praktikum</t>
  </si>
  <si>
    <t>3 durch 1. Praktikum</t>
  </si>
  <si>
    <t>4 Durch Berichterstattung in den Medien darauf aufmerksam geworden (Kinder- und Jugendpsychiatrie Meran).</t>
  </si>
  <si>
    <t>5 Durch Uni Professor</t>
  </si>
  <si>
    <t>6 Esperienze pregresse di tirocinio</t>
  </si>
  <si>
    <t>7 Facebook Annonce</t>
  </si>
  <si>
    <t>8 Hackaton IDM</t>
  </si>
  <si>
    <t>9 Ho lavorato con un'organizzazione che collabora con la cooperativa dove ho svolto il tirocinio</t>
  </si>
  <si>
    <t>10 Initiativbewerbung</t>
  </si>
  <si>
    <t>11 Job Speed dating</t>
  </si>
  <si>
    <t>12 Job Speed Dating</t>
  </si>
  <si>
    <t>13 Linkedin</t>
  </si>
  <si>
    <t>14 Mediante professori</t>
  </si>
  <si>
    <t>15 Nicolò Degiorgis ist Professor an der Uni und hat mich nachdem ich seinen Kurs abgeschlossen habe angefragt, ob ich ein</t>
  </si>
  <si>
    <t>16 PBZ Bruneck</t>
  </si>
  <si>
    <t>17 professore</t>
  </si>
  <si>
    <t>18 Professore Unibz</t>
  </si>
  <si>
    <t>19 Professoressa unibz</t>
  </si>
  <si>
    <t>20 student board</t>
  </si>
  <si>
    <t>21 Through my professor Andrea Janes</t>
  </si>
  <si>
    <t>22 Wettbewerb</t>
  </si>
  <si>
    <t>2 Ich habe alleine aktiv nach einer Praktikumsstelle gesucht (Internet, Annoncen...)</t>
  </si>
  <si>
    <t>5 Vermittlung durch die unibz</t>
  </si>
  <si>
    <t>Ricategorizzate in rec_Q6 come:</t>
  </si>
  <si>
    <t>Risposte originali
rec_Q6AndereMöglichkeitbittean</t>
  </si>
  <si>
    <t>Case Summary</t>
  </si>
  <si>
    <t>Cases</t>
  </si>
  <si>
    <t>a. Dichotomy group tabulated at value 1.</t>
  </si>
  <si>
    <r>
      <t>$Q7_MPC</t>
    </r>
    <r>
      <rPr>
        <vertAlign val="superscript"/>
        <sz val="9"/>
        <color indexed="8"/>
        <rFont val="Arial"/>
        <family val="2"/>
      </rPr>
      <t>a</t>
    </r>
  </si>
  <si>
    <t>$Q7_MPC Frequencies</t>
  </si>
  <si>
    <t>Responses</t>
  </si>
  <si>
    <t>Percent of Cases</t>
  </si>
  <si>
    <t>Q7 Beratungsgespräch Praktikum- und Jobservice</t>
  </si>
  <si>
    <t>Q7 Beratungsgespräch eines akademischen Mitarbeiters (z.B. Professor)</t>
  </si>
  <si>
    <t>Q7 Angebote der Online-Datenbank der Praktikumsangebote</t>
  </si>
  <si>
    <t>Q7 Anschlagtafel der Arbeits- und Praktikumsangebote an der Universität</t>
  </si>
  <si>
    <t>Q7 Mailings</t>
  </si>
  <si>
    <r>
      <t>Q7 Vermittlung unibz</t>
    </r>
    <r>
      <rPr>
        <vertAlign val="superscript"/>
        <sz val="9"/>
        <color indexed="8"/>
        <rFont val="Arial"/>
        <family val="2"/>
      </rPr>
      <t>a</t>
    </r>
  </si>
  <si>
    <t>Q8 Kriterien Auswahl Praktikumksstelle?</t>
  </si>
  <si>
    <t>Q8 Die Tätigkeit, die ich ausüben wollte.</t>
  </si>
  <si>
    <t>Q8 Der bzw. die gewählte Organisation/Betrieb/Einrichtung.</t>
  </si>
  <si>
    <t>Q8 Der Zeitpunkt im Studienverlauf war für mich günstig.</t>
  </si>
  <si>
    <t>Q8 Die Möglichkeit, eine finanzielle Vergütung zu erhalten.</t>
  </si>
  <si>
    <t>Q8 Die Nähe zum Wohnort.</t>
  </si>
  <si>
    <t>Q8 Die Nähe zum Studienort.</t>
  </si>
  <si>
    <t>Q8 Anderes</t>
  </si>
  <si>
    <t>$Q8_MPC Frequencies</t>
  </si>
  <si>
    <r>
      <t>$Q8_MPC</t>
    </r>
    <r>
      <rPr>
        <vertAlign val="superscript"/>
        <sz val="9"/>
        <color indexed="8"/>
        <rFont val="Arial"/>
        <family val="2"/>
      </rPr>
      <t>a</t>
    </r>
  </si>
  <si>
    <r>
      <t>Q8 Ausswahl Praktikumsstelle</t>
    </r>
    <r>
      <rPr>
        <vertAlign val="superscript"/>
        <sz val="9"/>
        <color indexed="8"/>
        <rFont val="Arial"/>
        <family val="2"/>
      </rPr>
      <t>a</t>
    </r>
  </si>
  <si>
    <t>0</t>
  </si>
  <si>
    <t>Auslandspraktikum</t>
  </si>
  <si>
    <t>Berufswunsch</t>
  </si>
  <si>
    <t>Damit ich das zweite Praktikum frei auswählen konnte, ohne Sozialassitenten und diese mit der Bachelorthesis verbinden</t>
  </si>
  <si>
    <t>deutsches unternehmen in Italien, perfekt für mich als deutschen an dreisprachiger uni</t>
  </si>
  <si>
    <t>Einblick in mehreren Bereichen</t>
  </si>
  <si>
    <t>estero</t>
  </si>
  <si>
    <t>il territorio in cui l'azienda opera</t>
  </si>
  <si>
    <t>il tutor aziendale è iscritto all'albo professionale degli assistenti sociali</t>
  </si>
  <si>
    <t>Interesse und Vereinbarung mit meiner Arbeit</t>
  </si>
  <si>
    <t>L'utilità per la mia tesi di laurea</t>
  </si>
  <si>
    <t>Methoden und Arbeitstechniken im Sozialsprengel kennenlernen</t>
  </si>
  <si>
    <t>POSSIBILITA DI CONOSCERE UN DIVERSO SISTEMA LAVORATIVO</t>
  </si>
  <si>
    <t>possibilita di svolgere il tirocinio in Austria, per migliorare la mia conoscenza della lingua tedesca</t>
  </si>
  <si>
    <t>Possibilità futura di impiego</t>
  </si>
  <si>
    <t>possibilita' di continuare per lavoro</t>
  </si>
  <si>
    <t>Sprache (nicht Muttersprache)</t>
  </si>
  <si>
    <t>Svolgere il mio tirocinio all'estero</t>
  </si>
  <si>
    <t>The possibility to gain knowledge in a new field</t>
  </si>
  <si>
    <t>uso della lingua francese</t>
  </si>
  <si>
    <t>Location/Estero/International</t>
  </si>
  <si>
    <t>Legato alla tesi</t>
  </si>
  <si>
    <t>Possibilità lavorative</t>
  </si>
  <si>
    <t>Q9 Ein spezifisches Berufsfeld kennen zu lernen.</t>
  </si>
  <si>
    <t>Mean</t>
  </si>
  <si>
    <t>--</t>
  </si>
  <si>
    <t>..</t>
  </si>
  <si>
    <t>7</t>
  </si>
  <si>
    <t>Acquisire esperienza</t>
  </si>
  <si>
    <t>Apprendere nuove conoscenze / competenze</t>
  </si>
  <si>
    <t>Capire in quale ambito lavorativo ho più talento e per quale settore sono più portata</t>
  </si>
  <si>
    <t>Capire se mi piace l'ambito della consulenza</t>
  </si>
  <si>
    <t>clima aziendale</t>
  </si>
  <si>
    <t>Company's reputation</t>
  </si>
  <si>
    <t>conoscere il mondo lavorativo</t>
  </si>
  <si>
    <t>conoscere la difficoltà nell'org. di grandi event</t>
  </si>
  <si>
    <t>conoscere la realtà dell'ente</t>
  </si>
  <si>
    <t>Conoscere persone poco più grandi di me che hanno già una conoscenza approfondita nel settore</t>
  </si>
  <si>
    <t>Creare un network per la futura attività profess.</t>
  </si>
  <si>
    <t>Der Standort</t>
  </si>
  <si>
    <t>Die praktische Erfahung und Begleitung</t>
  </si>
  <si>
    <t>Eine Einschätzung über meine Leistungsfähigkeit in der Berufswelt zu bekommen</t>
  </si>
  <si>
    <t>Eine ordentliche und sinnvolle erste Arbeitserfahrung</t>
  </si>
  <si>
    <t>entrare nel mondo del lavoro</t>
  </si>
  <si>
    <t>Entrare nel vivo di un ambiente lavorativo, conoscere il funzionamento di un grosso vivaio e sperimentare direttamente u</t>
  </si>
  <si>
    <t>Fare un'esperienza pratica</t>
  </si>
  <si>
    <t>Have a working experience in a different field</t>
  </si>
  <si>
    <t>Having the possibility of home office.</t>
  </si>
  <si>
    <t>Idea sul mondo lavorativo e i propri studi</t>
  </si>
  <si>
    <t>Imparare a comportarsi in un ambiente di lavoro</t>
  </si>
  <si>
    <t>Imparare e approfondire una lingua</t>
  </si>
  <si>
    <t>introduce myself to a professional/team environment</t>
  </si>
  <si>
    <t>Kontakt mit Kunst und Menschen</t>
  </si>
  <si>
    <t>l´attitudine allo svolgimento delle mansioni</t>
  </si>
  <si>
    <t>nessuno</t>
  </si>
  <si>
    <t>Neue Erfahrungen sammeln</t>
  </si>
  <si>
    <t>neues zu lernen, das im Studium nicht behandelt wurde</t>
  </si>
  <si>
    <t>Nulla</t>
  </si>
  <si>
    <t>poter lavorare da remoto</t>
  </si>
  <si>
    <t>praktische Erfahrung vor dem Abschluss</t>
  </si>
  <si>
    <t>Selbstständig zu werden (da Praktikum im Ausland absolviert wurde)</t>
  </si>
  <si>
    <t>Stadt kennen zu lernen</t>
  </si>
  <si>
    <t>Svolgere un'attività che mi interessa</t>
  </si>
  <si>
    <t>utilizzo di una lingua straniera</t>
  </si>
  <si>
    <t>Wanted to help parents and school children</t>
  </si>
  <si>
    <t>what do you mean by other?</t>
  </si>
  <si>
    <t>Network</t>
  </si>
  <si>
    <t>Esperienza/Capire le mie capacità e interessi</t>
  </si>
  <si>
    <t>Location</t>
  </si>
  <si>
    <t>Tipo di azienda/modalità lavorativa</t>
  </si>
  <si>
    <t>Settore/Attività specifica</t>
  </si>
  <si>
    <t>Q10 Meine Einarbeitung verlief ohne Probleme</t>
  </si>
  <si>
    <t>Q10 Meine Interessen wurden im Verlauf des Praktikums berücksichtigt.</t>
  </si>
  <si>
    <t>Q10 Ich habe Aufgaben/Tätigkeiten durchgeführt, die mich überfordert haben.</t>
  </si>
  <si>
    <r>
      <t xml:space="preserve">Q12 Wie bewerten Sie die Nützlichkeit Ihrer durchgeführten Tätigkeiten für ... </t>
    </r>
    <r>
      <rPr>
        <b/>
        <sz val="9"/>
        <color indexed="8"/>
        <rFont val="Arial"/>
        <family val="2"/>
      </rPr>
      <t>den Praktikumsbetrieb.</t>
    </r>
  </si>
  <si>
    <r>
      <t xml:space="preserve">Q12 Wie bewerten Sie die Nützlichkeit Ihrer durchgeführten Tätigkeiten für ... Sie </t>
    </r>
    <r>
      <rPr>
        <b/>
        <sz val="9"/>
        <color indexed="8"/>
        <rFont val="Arial"/>
        <family val="2"/>
      </rPr>
      <t>persönlich.</t>
    </r>
  </si>
  <si>
    <t>Quelle: Praktikumsurvey 2017</t>
  </si>
  <si>
    <t>Fonte: Indagine sui tirocini 2017</t>
  </si>
  <si>
    <t>Q13 Die Mitarbeiter waren mir gegenüber hilfsbereit und offen.</t>
  </si>
  <si>
    <t>Q13 Ich fühlte mich fair behandelt.</t>
  </si>
  <si>
    <t>Q13 Ich konnte eigene Ideen einbringen.</t>
  </si>
  <si>
    <t>notare che solo in facoltà economia ci sono casi di un singolo incontro, 
mentre in design e info 100% si sono incontrati frequentemente con tutor aziendale</t>
  </si>
  <si>
    <t>- mehr nützlich Gesetze sollten vermittelt werden, vor allem die Vorlesung diritto penale wäre vor dem ersten Praktiku</t>
  </si>
  <si>
    <t>- Verfassen von Berichten, u.a. für das Jugengericht, u.ä. (sowohl in deutscher, als auch in italienischer Sprache)</t>
  </si>
  <si>
    <t>----</t>
  </si>
  <si>
    <t>-Soziale Arbeit in anderen Ländern  -umfangreiche Hilfen in öffentlichen Diensten   -Gesetze und unterschiedliche 'Reg</t>
  </si>
  <si>
    <t>.</t>
  </si>
  <si>
    <t>1. in Universitätskursen sollten mehr Texte aller Art verfasst werden sollen  2. Studierende sollten ein Grundwissen ha</t>
  </si>
  <si>
    <t>1.)Anwendung von praktischen Beispielen im Unterricht um die Studenten bestmöglich auf die 'realte     Welt' vorzuberei</t>
  </si>
  <si>
    <t>1) Incentivare ancor di più il lavoro in gruppi.  2) competenze comunicative</t>
  </si>
  <si>
    <t>a mio avviso bisognerebbe rendere l'insegnamento più adattabile alle mansioni richieste dalla pubblica amministrazione</t>
  </si>
  <si>
    <t>A mio parere potrebbero essere approfondite conoscenze riguardanti l'organizzazione e la gestione generale di un'impresa</t>
  </si>
  <si>
    <t>Accounting, Excel</t>
  </si>
  <si>
    <t>Anmeldung zum Praktikum viel zu umständlich. 100 Stunden parktikum FEHLT!!!!!!</t>
  </si>
  <si>
    <t>Applicare maggiormente la teoria nella pratica</t>
  </si>
  <si>
    <t>applicazione della teoria con esempi pratici e reali</t>
  </si>
  <si>
    <t>Apply the theory to the practice</t>
  </si>
  <si>
    <t>Approcci più pratici ai problemi</t>
  </si>
  <si>
    <t>approfondire le sfaccettature della comunicazione, e come adattarla in tutte le situazioni lavorative (contatto con clie</t>
  </si>
  <si>
    <t>Arbeiten nach dem systemischen Ansatz	 die Kommunitkation mit dem Jugendgericht und richtige Verfassung von Berichten	 d</t>
  </si>
  <si>
    <t>Avendo lavorato nell'ambito contabile, credo che avere delle basi solide sia fondamentale. Credo che le esercitazioni ch</t>
  </si>
  <si>
    <t>Avendo svolto un tirocinio per cui ho dovuto organizzare un evento, direi che è importante avere buone conoscenze di ev</t>
  </si>
  <si>
    <t>Bei Praktika im Ausland ein Infoblatt über die erforderlichen Versicherungen und ähnliches bereit stellen, damit der S</t>
  </si>
  <si>
    <t>Beratungsgespräche, Kommunikationspsychologie, Organisation eines Sozialsprengels auf territorialer Ebene, Gesetzgebung</t>
  </si>
  <si>
    <t>Berichte verfassen, Hospitationen in Diensten</t>
  </si>
  <si>
    <t>Berichtwesen, Kommunikations- und Gesprächstechniken</t>
  </si>
  <si>
    <t>Bezug von theorie und praxis in verschiedenen einrichtungen</t>
  </si>
  <si>
    <t>bezug zu praxis!! praxisrelevante vorlesungen, vor allem Gesprächsführung!</t>
  </si>
  <si>
    <t>Büroalltag - weniger Theorie   Mehr Kenntnisse im IT Bereich (Excel etc)</t>
  </si>
  <si>
    <t>Capacita di autonomia e giudizio, sapersi prendere le proprie responsabilità e la correttezza professionale</t>
  </si>
  <si>
    <t>Ciò che è stato trattato durante le lezione è più che abbastanza per affrontare un esperienza di tirocinio</t>
  </si>
  <si>
    <t>Collaborazione con altri, capacità espressive e sopratutto orali (INSERIRE ESAMI ORALI!)</t>
  </si>
  <si>
    <t>Collaborazione e comunicazione tra i dipartimenti</t>
  </si>
  <si>
    <t>come applicare le conoscenze teoriche delle varie materie in un ambiente lavorativo concreto</t>
  </si>
  <si>
    <t>Competenze a livello pratico, come agire con un determinato target di utenti. La teoria è indispensabile ma non ha alcu</t>
  </si>
  <si>
    <t>Competenze di comunicazione nel mondo sociale</t>
  </si>
  <si>
    <t>Competenze economiche più che altro</t>
  </si>
  <si>
    <t>Competenze nell'ambito della contabilità: sarebbe a mio avviso più utile avere un corso obbligatorio di contabilità b</t>
  </si>
  <si>
    <t>Competenze più pratiche e specifiche per gli indirizzi di interesse per gli studenti</t>
  </si>
  <si>
    <t>Competenze pratiche in diversi ambiti quali social media, web marketing, gestione aziendale, lavori d'ufficio.</t>
  </si>
  <si>
    <t>Computer Vision</t>
  </si>
  <si>
    <t>conoscenze contabili</t>
  </si>
  <si>
    <t>Conoscenze del mercato finanziario in maniera più approfondita e pratica</t>
  </si>
  <si>
    <t>Conoscenze e competenze in merito alle diverse e possibili attività professionale che andrà a svolgere l'educatore soc</t>
  </si>
  <si>
    <t>Conoscenze e competenze più manageriali/organizzative</t>
  </si>
  <si>
    <t>conoscenze in campo pratico dell'organizzazione di eventi</t>
  </si>
  <si>
    <t>conoscenze informatiche</t>
  </si>
  <si>
    <t>Conoscenze informatiche</t>
  </si>
  <si>
    <t>conoscenze meno teoriche e più pratiche attraverso progetti, case studies ed esperienze</t>
  </si>
  <si>
    <t>Conoscenze più pratiche e meno teoriche</t>
  </si>
  <si>
    <t>conoscenze pratiche</t>
  </si>
  <si>
    <t>Conoscenze pratiche</t>
  </si>
  <si>
    <t>Conoscenze pratiche per il mondo del lavoro</t>
  </si>
  <si>
    <t>conoscenze pratiche sull´uso dei software GIS e CAD</t>
  </si>
  <si>
    <t>Conoscenze pratiche, in modo tale da essere preparati ad affrontare il mondo del lavoro, che secondo la mia opinione è</t>
  </si>
  <si>
    <t>Conoscenze pratiche!</t>
  </si>
  <si>
    <t>Conoscenze relative all'utilizzo di excel e software aziendali</t>
  </si>
  <si>
    <t>conoscenze riguardanti il marketing e il diritto bancario</t>
  </si>
  <si>
    <t>Consigli su come rapportarsi con la clientela</t>
  </si>
  <si>
    <t>Credo che le competenze acquisite in classe fossero sufficienti per portare a termine il tirocinio da me svolto.</t>
  </si>
  <si>
    <t>Credo che non ci siano lacune teoriche da parte dell'Università.</t>
  </si>
  <si>
    <t>Credo che sarebbe utile svolgere dei corsi o laboratori concreti per ciò che riguarda i servizi, gli uffici e gli enti</t>
  </si>
  <si>
    <t>Credo sarebbe importante imparare a fare un planning, ovvero come sviluppare un proprio progetto dall'inizio alla fine,</t>
  </si>
  <si>
    <t>Credo, sulla base della mia esperienza, che gli studenti dovrebbero avere la possibilità di far pratica con i software</t>
  </si>
  <si>
    <t>Da studente del corso di Scienze Economiche e Sociali credo sia necessario che nel percorso di studio venga data maggior</t>
  </si>
  <si>
    <t>Das Praktikum ist die praktische Umsetzung erlernten Wissens. Das eine hängt stark mit dem anderen zusammen und im Stud</t>
  </si>
  <si>
    <t>Das praktische Anwenden von Theorie und mehr auf Problemstellungen des Alltages einzugehen.</t>
  </si>
  <si>
    <t>Das schreiben von Berichten in deutscher und italienischer Sprache.</t>
  </si>
  <si>
    <t>Der pedagoogische Aspekt</t>
  </si>
  <si>
    <t>Der Studienverlauf sollte arbeitsbegleitend angeboten werden</t>
  </si>
  <si>
    <t>Der Universitätstutor sollte in irgendeinerweise mit dem Unternehmen in Zusammenhang stehen</t>
  </si>
  <si>
    <t>Die gängigen Warenwirtschaftssysteme z. B. das System Navision zu erlernen, da es für die Praxis sehr wichtig wäre.</t>
  </si>
  <si>
    <t>Die praktische Anwendung des gelernten Stoffes</t>
  </si>
  <si>
    <t>Die Programmiersprache C#</t>
  </si>
  <si>
    <t>Die Universität soll Kurse anbieten die auch wirklich unserem Studiengang entsprechen. Wir sind ein unausgereifert Stud</t>
  </si>
  <si>
    <t>Die Universität versucht uns Studenten sehr gut auf das Berufsleben vorzubereiten. Für einige Fächer, konnte ich gler</t>
  </si>
  <si>
    <t>Die Verwendung des Zeichenprogramms SolidWorks</t>
  </si>
  <si>
    <t>die Vorlesungen sollten viel mehr praxisorientiert sein. Manche Vorlesungen sollten kürzer gehalten werden (sociologia</t>
  </si>
  <si>
    <t>Dovrebbe essete data un overview generale dell'ambito doganale.</t>
  </si>
  <si>
    <t>Dovrebbero essere promosse più conoscenze e competenze che aiutino l'abilità organizzativa e l'autonomia.</t>
  </si>
  <si>
    <t>dovrebbero essere trasmesse più competenze pratiche ed imparare l'uso di strumeti e software per svolgere meglio il pro</t>
  </si>
  <si>
    <t>Dovrebbero essere trasmesse più competenze relative alla pratica delle materie studiate: come mettere in pratica quanto</t>
  </si>
  <si>
    <t>Eigenauftreten der einzelnen Studenten</t>
  </si>
  <si>
    <t>Ein CUD lesen zu können und uns erklären wie man eine Steuererklärung machen muss.</t>
  </si>
  <si>
    <t>Eine schwierige Frage, da sich Universität und Arbeitswelt sehr unterscheiden. Im Betrieb lernt man oft Sachen viel det</t>
  </si>
  <si>
    <t>Einige Kompetenzen, die ich benötigt hätte, erlerne ich erst im weiteren Studienverlauf. Deswegen kann ich diese Frage</t>
  </si>
  <si>
    <t>Elaborazione di dati, statistiche	 applicazione di strategie di marketing (sia tradizionale, che online)	 redazione di c</t>
  </si>
  <si>
    <t>Elementi di contabilità italiana, non solo internazionale</t>
  </si>
  <si>
    <t>Es ist auf jeden Fall gut, wenn man viele Fallbeispiele in verschiedenen Vorlesungen bespricht, um sich auf die Praxis v</t>
  </si>
  <si>
    <t>Es sollte noch mehr um aktuellere Themen gehen</t>
  </si>
  <si>
    <t>Es sollten allgemein mehr praxisbezogene Kompetenzen vermittelt werden - weg von dem Lehrbuch auswendig lernen.</t>
  </si>
  <si>
    <t>Es sollten Kompetenzen wie vernetztes Denken zwischen verschieden Fachgebieten besser gefördert werden, sowie ein besse</t>
  </si>
  <si>
    <t>Es sollten mehr Praxisbezogene Methoden u Vorgehensweisen unterrichtet werden</t>
  </si>
  <si>
    <t>Esempi pratici di applicazione delle conoscenze in ambito lavorativo</t>
  </si>
  <si>
    <t>Eventspezifische</t>
  </si>
  <si>
    <t>Far conoscere i vari campi in cui si può fare un tirocinio (essendo il mio corso di laurea molto vario)	 conoscenze sul</t>
  </si>
  <si>
    <t>Fare esercitare gli studenti più spesso con situazioni reali.</t>
  </si>
  <si>
    <t>Finance</t>
  </si>
  <si>
    <t>Forse nel corso dello studio universitario manca l'insegnamento del rapporto con la clientela (in generale).</t>
  </si>
  <si>
    <t>Gesetze  Gesprächsführung  Schreiben im professionellen, berufsspezifischen Kontext</t>
  </si>
  <si>
    <t>Gesprächsführung mit Klienten</t>
  </si>
  <si>
    <t>Gesprächsführung, Berichte verfassen, Basiswissen zu verschiedenen bürokratischen Abläufen (WOBI-Anträge, Sachwalte</t>
  </si>
  <si>
    <t>Gesprächsführung, Gesetze</t>
  </si>
  <si>
    <t>Gesprächsführung, Konfliktmanagement,   Flexibilität, Internationale Aspekte und Verbindungen</t>
  </si>
  <si>
    <t>Gesprächsführung, konkreter Bezug auf die Zusammenarbeit mit der Gerichtsbarkeit (zB vertieft in den rechts-Fächern),</t>
  </si>
  <si>
    <t>Gesprächsführung, Protokoll schreiben, mehr pädagogische Fächer</t>
  </si>
  <si>
    <t>Gesprächsführung, Umgang mit Konfliktsituationen</t>
  </si>
  <si>
    <t>Git, Mercury ecc.</t>
  </si>
  <si>
    <t>Ho notato durante il tirocinio che mi mancavano competenze pratiche e che le conoscenze acquisite tramite i corsi sono t</t>
  </si>
  <si>
    <t>Ho svolto il tirocinio nell'ufficio Marketing e ho avuto delle mancanze sull'analisi di mercato con conseguente report,</t>
  </si>
  <si>
    <t>I believe that we should support do more practical task than just the theory, we should show the student how the knowled</t>
  </si>
  <si>
    <t>I corsi di gestione della destinazione turistica potrebbero essere approfonditi ulteriormente e trattare anche argomenti</t>
  </si>
  <si>
    <t>I worked with medical images, so a image processing course would be helpful.</t>
  </si>
  <si>
    <t>Ich denke, dass die vorhandenen Kompetenzen und Kenntnisse an der Universität Bozen sehr gut der Realität entsprechen.</t>
  </si>
  <si>
    <t>Ich erachte die erworbenen Kenntnisse im Bereich SEO und Social Media als sehr nützlich an, denke aber dass sie zu sehr</t>
  </si>
  <si>
    <t>Ich persönlich finde dass Techniken in  Bereiche wie Kommunikation (gestützte, unterstützte Kommunikation) auch wicht</t>
  </si>
  <si>
    <t>Il collegamento tra pratica e teoria dovrebbe essere accentuato in maniera più consistente</t>
  </si>
  <si>
    <t>Il corso di informatica, corsi di lingue più focAlizzati nel settore economico commerciale.</t>
  </si>
  <si>
    <t>Il mio suggerimento è quindi quello di continuare ad assicurarsi che i torocinanti vengano seguiti dallo stesso tutor a</t>
  </si>
  <si>
    <t>Im Moment fällt mir kein spezifisches Fachgebiet dazu ein.</t>
  </si>
  <si>
    <t>In alcuni corsi sarebbe meglio fare meno teoria e più pratica, presentando agli studenti delle situazioni reali del mon</t>
  </si>
  <si>
    <t>Informatik und Mechantronik</t>
  </si>
  <si>
    <t>Informationen zum Praktikum</t>
  </si>
  <si>
    <t>Interkulturelles Verständnis, eigene Psychohygiene (ich fände dies mehr als notwendig)</t>
  </si>
  <si>
    <t>Internationales Accounting</t>
  </si>
  <si>
    <t>IT skills, team management, analytic skills, founding and developing commercial relations, marketing online</t>
  </si>
  <si>
    <t>Je mehr Praxisbezug, umso vorbereiteter startet man in die Arbeitswelt, auch Spezifisches wie zB Systemische Familienarb</t>
  </si>
  <si>
    <t>Journalistische Kenntnisse, da wir ja der Studiengang 'Kommunikationswissenschaften' sind und mehr oder weniger nur lern</t>
  </si>
  <si>
    <t>Kommunikation, internetspezifische Inhalte</t>
  </si>
  <si>
    <t>Kommunikationsstrategien</t>
  </si>
  <si>
    <t>Kommunikationstraining,</t>
  </si>
  <si>
    <t>Kompetenzen im Bereich der Beantwortung von Fragebögen werden sicherlich in Zukunft vermehrt benötigt und sollten deme</t>
  </si>
  <si>
    <t>Konfliktmanagement   Gesprächsführung</t>
  </si>
  <si>
    <t>konkrete Productdevelopmenttools und wichtige Marketingmodelle mehr vermitteln  Projektmanagement konkretere Tools vermi</t>
  </si>
  <si>
    <t>l'università dovrebbe preparare al mondo del lavoro e non palesemente e continuativamente dimostrare un netto disintere</t>
  </si>
  <si>
    <t>L'università dovrebbe privilegiare la pratica valorizzando gli aspetti teorici.</t>
  </si>
  <si>
    <t>La collaborazione tra colleghi credo sia un punto carente, nonostante siano presenti lavori di gruppo in ambito universi</t>
  </si>
  <si>
    <t>La competenza che secondo me andrebbe trasmessa è quella della gestione del personale.  Mi ha molto colpito lorganizz</t>
  </si>
  <si>
    <t>La maniera in cui si procede per fare una ricerca scientifica</t>
  </si>
  <si>
    <t>La pratica risulta sempre molto diversa rispetto alla teoria, tutta via sta nella capacità del tirocinante estrapolare</t>
  </si>
  <si>
    <t>Le conoscenze base dei principi contabili italiani dovrebbero essere un corso obbligatorio.</t>
  </si>
  <si>
    <t>Le conoscenze e competenze apprese in università sono risultate adeguate, malgrado la mia iniziale preoccupazione</t>
  </si>
  <si>
    <t>Le conoscenze pratiche, in particolare il disegno CAD</t>
  </si>
  <si>
    <t>Le mie competenze sono state sufficienti</t>
  </si>
  <si>
    <t>Le scansioni precise all'interno di un'azienda e la suddivisione dei compiti.</t>
  </si>
  <si>
    <t>Maggiori conoscenze della realtà aziendale e tessuto economico locale e internazionale</t>
  </si>
  <si>
    <t>mehr Berzug zu Praxis</t>
  </si>
  <si>
    <t>Mehr Bezug zur Praxis</t>
  </si>
  <si>
    <t>Mehr Kenntnisse im Umgang mit betrieblichen Hotelbuchungssystemen.</t>
  </si>
  <si>
    <t>Mehr Kenntnisse in Fächern wie Rechnungswesen</t>
  </si>
  <si>
    <t>Mehr Management und Marketing. Aber ich glaube, dass das Studium sehr breit und gut angelegt ist und man sich die fachli</t>
  </si>
  <si>
    <t>mehr praktische Erfahrungen während des Studien sammeln</t>
  </si>
  <si>
    <t>Mehr praktische vorbereitung des Sozialdienstes wie zB colloquium, abwiklung hausbesuch, projekt</t>
  </si>
  <si>
    <t>Mehr praktische Vorlesungen, um den Einstieg in das Praktikum zu erleichtern</t>
  </si>
  <si>
    <t>mehr Praxisbeispiele, vielleicht mit einem Projekt für Firmen. (Marketingplanung etc.  in Teams)</t>
  </si>
  <si>
    <t>Mehr praxisbezogene Fallbeispiele erklären und besprechen. Meiner Meinung nach fehlt ein bisschen die Praxisorientierte</t>
  </si>
  <si>
    <t>Mehr praxisbezogene Inhalte vermitteln, welche danach auch im beruflichen Leben eingesetzt werden können.</t>
  </si>
  <si>
    <t>Mehr praxisbezogene Lerninhalte	 z.B. Besuchen von Einrichtungen</t>
  </si>
  <si>
    <t>Mehr praxisbezogene Vorlesungen</t>
  </si>
  <si>
    <t>mehr praxisbezogener Inhalt sowie Tätigkeiten/Inhalte, die vor allem in der Arbeitswelt wichtig sind und sehr gefordert</t>
  </si>
  <si>
    <t>Mehr Praxisnähe</t>
  </si>
  <si>
    <t>Mehr praxisorientierte Inhalte.</t>
  </si>
  <si>
    <t>mehr praxisorientierte Laboratorien</t>
  </si>
  <si>
    <t>Meines Erachtens ist es wichtig, einen Bezug zu den in den Vorlesungen durchgenommenen Themen herzustellen und dafür im</t>
  </si>
  <si>
    <t>Methoden und Strategien auf Menschen mit gewissen Problemen zuzugehen und Strategien mit bestimmten Themen umzugehen.</t>
  </si>
  <si>
    <t>Methodisches Handeln in der Sozialarbeit, Einbezug sozialer Einrichtungen in die universitäre Projektarbeit</t>
  </si>
  <si>
    <t>Minore teoria e molta più pratica</t>
  </si>
  <si>
    <t>Modelle zur praktischen Umsetzung könnten verstärkt mit praktischen Übungen trainiert werden.</t>
  </si>
  <si>
    <t>More knowledge about SEO, nowadays marketing, IT applied to working environement</t>
  </si>
  <si>
    <t>Nel mio tirocinio non ho avuto bisogno di particolare conoscenze acquisite durante il percorso universitario, se non la</t>
  </si>
  <si>
    <t>Nella Facoltà di Design il tirocinio dovrebbe valere dei crediti formativi.</t>
  </si>
  <si>
    <t>Nessuna, tutte le competenze e conoscenze acquisite durante il percorso di studio si sono rivelate sufficienti.</t>
  </si>
  <si>
    <t>non so</t>
  </si>
  <si>
    <t>Online Marketing e Growth Hacking</t>
  </si>
  <si>
    <t>Organisationstechnische Aspekte: in meinem Fall Kompetenzen des Jugendgerichts, Staatsanwaltschaft, Mandate des Sozialas</t>
  </si>
  <si>
    <t>Partendo dal fatto che ho trascorso il 2° anno all'estero (Erasmus), non posso esprimermi del tutto in merito. Tuttavia</t>
  </si>
  <si>
    <t>Penso che siano di particolare importanza gli aspetti gestionali/organizzativi dell'azienda, chepossono aiutare a svolge</t>
  </si>
  <si>
    <t>Per l'ambito in cui ho lavorato sarebbe stato utile avere una base di principi contabili italiani, cosa che per il nostr</t>
  </si>
  <si>
    <t>Per la mansione che mi è stata affidata sarebbe stato utile frequentare il corso di Principi Contabili Italiani. Questo</t>
  </si>
  <si>
    <t>Per la mia esperienza di tirocinio sono state necessarie competenze in ambito finanziario che non sono direttamente prev</t>
  </si>
  <si>
    <t>Per la mia esperienza di tirocinio, non trovo che ci siano conoscenze e competenze da trasmettere in maniera più approf</t>
  </si>
  <si>
    <t>Personalmente credo che dovrebbero approfondire le conoscenze riguardo programmi informatici quali Microsoft Project ed</t>
  </si>
  <si>
    <t>Più basi teoriche di elettronica e fisica</t>
  </si>
  <si>
    <t>più casi giuridici pratici per applicare gli istituti studiati in aula</t>
  </si>
  <si>
    <t>Più corsi applicabili alla pratica</t>
  </si>
  <si>
    <t>Più simulazioni di esperienze pratiche (es.simulazione a gruppi,airline comp. mgmt;stesura testi)...</t>
  </si>
  <si>
    <t>PIU' PRATICA, MENO TEORIA.</t>
  </si>
  <si>
    <t>Potrebbe essere utile, seppure non indispensabile, inserire anche in magistrale corsi di linguaggio specifico in quella</t>
  </si>
  <si>
    <t>Practical, hands-on knowledge.</t>
  </si>
  <si>
    <t>Praktische Erfahrungen mit Software/Programmen, welche in der Arbeitswelt verwendet werden, vermitteln.</t>
  </si>
  <si>
    <t>Praktische Erfahrungen sollten verstärkt werden</t>
  </si>
  <si>
    <t>Praktische Fähigkeiten</t>
  </si>
  <si>
    <t>Praktische übung</t>
  </si>
  <si>
    <t>Praktische, persönliche und fachliche Kompetenzen</t>
  </si>
  <si>
    <t>praktischere Vermittlung von theoritschen Lerninhalten</t>
  </si>
  <si>
    <t>Praticitá</t>
  </si>
  <si>
    <t>Praticità</t>
  </si>
  <si>
    <t>Praxis verhilft komplexe Vorgänge besser zu verstehen</t>
  </si>
  <si>
    <t>Praxisbezogene Inhalte, die für die spätere Ausübung des Berufs notwendig sind</t>
  </si>
  <si>
    <t>praxisbezogene Kurse.</t>
  </si>
  <si>
    <t>Praxisbezogene Themen</t>
  </si>
  <si>
    <t>Praxisnähe</t>
  </si>
  <si>
    <t>Praxisnahe Informationen</t>
  </si>
  <si>
    <t>Problemlösung allgemein, erlernte Theorie mehr in Projektarbeiten oder Ähnlichem praktisch umsetzen</t>
  </si>
  <si>
    <t>Professionalism at the work place.  Working with deadlines and project management.</t>
  </si>
  <si>
    <t>Progettazione e sviluppo di prodotto</t>
  </si>
  <si>
    <t>Programme auf dem Computer, bürokratisches Wissen wie man eine Firma führt</t>
  </si>
  <si>
    <t>Psychohygiene</t>
  </si>
  <si>
    <t>Purtroppo molte tematiche e, soprattutto, molti problemi sociali attuali non vengono in alcun modo presi in considerazio</t>
  </si>
  <si>
    <t>Ragioneria</t>
  </si>
  <si>
    <t>Recent research topics, mega trends, macro environments, cultural challenges    Stop the more than insufficient and stup</t>
  </si>
  <si>
    <t>Rechnungen erstellen, steuerliche Abwicklung Firmen/PrivatkundInnen betreffend, Mwst etc.</t>
  </si>
  <si>
    <t>Rechtliche Grundlagen  Gesprächsführung  Südtiroler Sozialsystem  Dokumentation</t>
  </si>
  <si>
    <t>Rendere gli studi piu´basati sulla pratica e meno sulla sola teoria</t>
  </si>
  <si>
    <t>riguardo alla materia in collegamento al mio tirocinio, 'tecnologie alimentari', sarebbe molto utile esercitarsi di più</t>
  </si>
  <si>
    <t>Ritengo che in questo ambito, sia necessario un ulteriore approfondimento del carattere Etico dell'economia.</t>
  </si>
  <si>
    <t>Ritengo che la parte del corso di studi legata all'informatica dovrebbe essere maggiormente approfondita, in quanto mi</t>
  </si>
  <si>
    <t>Ritengo che ogni materia che abbia una parte pratica (es. accounting, financial analysis, ect) debba essere sviluppata u</t>
  </si>
  <si>
    <t>Sarebbe interessante approfondire a un livello più pratico determinate conoscenze acquisite durante gli stufi. Incontri</t>
  </si>
  <si>
    <t>Sarebbe interessante approfondire la cultura dell'ospitalità della nostra regione.</t>
  </si>
  <si>
    <t>sarebbe interessante svolgere seminari in cui varie persone parlano in modo generico delle opportunità di lavoro in que</t>
  </si>
  <si>
    <t>SAREBBE NECESSARIO DIMINUIRE LA TEORIA IN FAVORE DELLA PRATICA</t>
  </si>
  <si>
    <t>Sarebbe necessario far praticare di più la lingua inglese (orale) agli studenti e per quanto riguarda l'ambito turistic</t>
  </si>
  <si>
    <t>Sarebbe opportuno basare le lezioni su lati anche più concreti della materia e non prettamente teorici</t>
  </si>
  <si>
    <t>Sarebbe opportuno proporre più insegnamenti nell'ambito manageriale ed economico</t>
  </si>
  <si>
    <t>Sarebbe ottimo se durante i corsi universitari si potessero vedere più spesso casi concreti che possano essere comparab</t>
  </si>
  <si>
    <t>Sarebbe utile un corso su come relazionarsi con clienti nuovi e già acquisiti</t>
  </si>
  <si>
    <t>SAS Kenntnisse, Kompetenz zur Durchführung von Studien</t>
  </si>
  <si>
    <t>Secondo la mia opinione dovrebbero essere trasmesse agli studenti maggiori informazioni sullo sviluppo di abilità speci</t>
  </si>
  <si>
    <t>Secondo me il corso universitario trasmette già le adeguate conoscenze e competenze, il resto si deve imparare direttam</t>
  </si>
  <si>
    <t>Secondo me la maggior parte delle conoscenze acquisite durante il percorso di studio risultano utili e/o cruciali quando</t>
  </si>
  <si>
    <t>Sehr wichtig erachte ich die Behandlung des Themas der Digitalisierung. Außerdem müsste sich mein Studiengang (Ökonom</t>
  </si>
  <si>
    <t>Selbständiges Arbeiten</t>
  </si>
  <si>
    <t>Sicuramente sul piano delle lingue</t>
  </si>
  <si>
    <t>Sinnvolle und Gestaltung von Online-Medien z.B. Website wie kann sich Besucher schnell zurechtfinden</t>
  </si>
  <si>
    <t>sistemi di misurazione, programmazione robot</t>
  </si>
  <si>
    <t>Soft und social Skills. Diplomatischer Umgang mit Kollegen,Partnern,Vorgesetzten, Angestellten, Kunden für Studenten in</t>
  </si>
  <si>
    <t>Sprachkenntnisse</t>
  </si>
  <si>
    <t>Studiare di più la parte pratica della materia</t>
  </si>
  <si>
    <t>Sulla base della mia esperienza di tirocinio dovrebbe essere approfondita la conoscenza delle strategie di real time e s</t>
  </si>
  <si>
    <t>Svolgimento di un progetto in collaborazione con un ente/azienda in modo molto autonomo.</t>
  </si>
  <si>
    <t>Team führen und leiten, Motivierende Gesprächsführung, Selbstreflexion und -organisation</t>
  </si>
  <si>
    <t>TEAM WORK	  MICROFINANCE</t>
  </si>
  <si>
    <t>Teamarbeit</t>
  </si>
  <si>
    <t>Tempistiche più reali di svolgimento lavoro e metodo, conoscenze approfondite dei programmi</t>
  </si>
  <si>
    <t>The knowledge and skills provided by both the mandatory and optional course were more than sufficient to fulfill the tas</t>
  </si>
  <si>
    <t>The practical knowledge
Understanding the needs of people</t>
  </si>
  <si>
    <t>Theorie die man wirklich in der Praxis anwenden kann, akademisches schreiben (Praktikumsbericht</t>
  </si>
  <si>
    <t>time management, utilizzo approfondito di software come SAP</t>
  </si>
  <si>
    <t>tutto perfettamente utile ai fini del tirocinio.</t>
  </si>
  <si>
    <t>Umgang mit Medien</t>
  </si>
  <si>
    <t>Un focus maggiore sulla pratica, tralasciando parte della teoria (che rimane ancorata al contesto accademico)</t>
  </si>
  <si>
    <t>Una maggiore preparazione riguardo la legislazione e il sistema dei servizi dell'ALto Adige e qualche corso specifico pe</t>
  </si>
  <si>
    <t>Unbedingt sollte verstärkt werden, wie man offizielle Dokumentationen an andere Fachbereiche schreiben sollte. Des Weit</t>
  </si>
  <si>
    <t>Utilizzo di software</t>
  </si>
  <si>
    <t>Viel zu viele Zettel. Immer mehr Bürokratie.</t>
  </si>
  <si>
    <t>Wir lernen zu wenig in unserem Studienfach über Journalismus. Eine Vorlesung in drei Jahren finde ich nicht ausreichend</t>
  </si>
  <si>
    <t>Work with unknown languages and frameworks.</t>
  </si>
  <si>
    <t>KURS</t>
  </si>
  <si>
    <t>Kenntnisse und Kompetenzen zu verstärken</t>
  </si>
  <si>
    <t>riguardo alla materia in collegamento al mio tirocinio, 'tecnologie alimentari', sarebbe molto utile esercitarsi di più in laboratorio con strumentazioni usate nel campo delle analisi di routine o nell'ambito della ricerca</t>
  </si>
  <si>
    <t>Meines Erachtens ist es wichtig, einen Bezug zu den in den Vorlesungen durchgenommenen Themen herzustellen und dafür immer wieder Beispiele herzunemen.</t>
  </si>
  <si>
    <t>Dovrebbero essere trasmesse più competenze relative alla pratica delle materie studiate: come mettere in pratica quanto studiato e come quanto studiato viene applicato nel mondo del lavoro</t>
  </si>
  <si>
    <t>Per la mia esperienza di tirocinio, non trovo che ci siano conoscenze e competenze da trasmettere in maniera più approfondita a livello universitario.</t>
  </si>
  <si>
    <t>Wir lernen zu wenig in unserem Studienfach über Journalismus. Eine Vorlesung in drei Jahren finde ich nicht ausreichend für Kommunikationswissenschaften.</t>
  </si>
  <si>
    <t>Journalistische Kenntnisse, da wir ja der Studiengang 'Kommunikationswissenschaften' sind und mehr oder weniger nur lernen, wie und warum der Mensch handelt wie er handelt (Soziologie, Anthropologie, Psychologe, Analyse kultureller und kommunikativer Prozesse, Cultural Studies). Diese Kurse sind alle hochinteressant, aber die praktischen Fächer, die meines Erachtens auch wichtig wären, bleiben auf der Strecke. Der Studiengang ist zwar sehr interessant aber dennoch zu vage ausgerichtet, um praktische Kompetenzen zu erlangen.</t>
  </si>
  <si>
    <t>Mehr Management und Marketing. Aber ich glaube, dass das Studium sehr breit und gut angelegt ist und man sich die fachlichen Kompetenzen dann erst im Betrieb wirklich aneignet.</t>
  </si>
  <si>
    <t>Die Universität soll Kurse anbieten die auch wirklich unserem Studiengang entsprechen. Wir sind ein unausgereifert Studiengang der noch keinen spezifischen Weg eingeschlagen hat.</t>
  </si>
  <si>
    <t>Credo sarebbe importante imparare a fare un planning, ovvero come sviluppare un proprio progetto dall'inizio alla fine, comprese le questioni di budget, che non non abbiamo mai affrontato durante il nostro corso di studi.</t>
  </si>
  <si>
    <t>La collaborazione tra colleghi credo sia un punto carente, nonostante siano presenti lavori di gruppo in ambito universitario questi potrebbero essere più frequenti ed approfonditi</t>
  </si>
  <si>
    <t>approfondire le sfaccettature della comunicazione, e come adattarla in tutte le situazioni lavorative (contatto con client ecc, ecc)</t>
  </si>
  <si>
    <t>Elaborazione di dati, statistiche</t>
  </si>
  <si>
    <t>The practical knowledge Understanding the needs of people</t>
  </si>
  <si>
    <t>In alcuni corsi sarebbe meglio fare meno teoria e più pratica, presentando agli studenti delle situazioni reali del mondo lavorativo</t>
  </si>
  <si>
    <t>I believe that we should support do more practical task than just the theory, we should show the student how the knowledge we acquire during the studies should should be applied and where it is applied in the real world</t>
  </si>
  <si>
    <t>Kompetenzen im Bereich der Beantwortung von Fragebögen werden sicherlich in Zukunft vermehrt benötigt und sollten dementsprechend ins Studium integriert werden.</t>
  </si>
  <si>
    <t>mehr praxisbezogener Inhalt sowie Tätigkeiten/Inhalte, die vor allem in der Arbeitswelt wichtig sind und sehr gefordert werden bzw. fundamental sind.</t>
  </si>
  <si>
    <t>Credo, sulla base della mia esperienza, che gli studenti dovrebbero avere la possibilità di far pratica con i software gestionali durante i corsi di contabilità.</t>
  </si>
  <si>
    <t>Eine schwierige Frage, da sich Universität und Arbeitswelt sehr unterscheiden. Im Betrieb lernt man oft Sachen viel detaillierter, was so in der Universität gar nicht möglich wäre.</t>
  </si>
  <si>
    <t>Per l'ambito in cui ho lavorato sarebbe stato utile avere una base di principi contabili italiani, cosa che per il nostro corso di studio non è prevista.</t>
  </si>
  <si>
    <t>Avendo lavorato nell'ambito contabile, credo che avere delle basi solide sia fondamentale. Credo che le esercitazioni che vengono offerte, debbano basarsi su casi concreti e debbano essere ben strutturate.</t>
  </si>
  <si>
    <t>Ho svolto il tirocinio nell'ufficio Marketing e ho avuto delle mancanze sull'analisi di mercato con conseguente report, competenza che potrebbe essere studiata nel percorso di studi.</t>
  </si>
  <si>
    <t>Die Universität versucht uns Studenten sehr gut auf das Berufsleben vorzubereiten. Für einige Fächer, konnte ich glerntes sehr gut bei der Arbeit anwenden. Für andere Fächer, wie diritto privato oder diritto pubblico gab es für mich, so wie sie uns in den Vorlesungen präsentiert wurden, keinen Bezug zur Praxis.</t>
  </si>
  <si>
    <t>Ritengo che ogni materia che abbia una parte pratica (es. accounting, financial analysis, ect) debba essere sviluppata usando le varie applicazioni come ad esempio excell in modo approfondito come accade nel mondo del lavoro in cui non si usano più carta e penna. Inoltre ritengo importante un sostegno nella ricerca delle informazioni sulle aziende online.</t>
  </si>
  <si>
    <t>Penso che siano di particolare importanza gli aspetti gestionali/organizzativi dell'azienda, chepossono aiutare a svolgere il proprio lavoro in maniera più efficiente.</t>
  </si>
  <si>
    <t>Competenze nell'ambito della contabilità: sarebbe a mio avviso più utile avere un corso obbligatorio di contabilità basato sui principi contabili italiani</t>
  </si>
  <si>
    <t>Ho notato durante il tirocinio che mi mancavano competenze pratiche e che le conoscenze acquisite tramite i corsi sono troppo generali e astratte per il mondo lavorativo</t>
  </si>
  <si>
    <t>Sarebbe ottimo se durante i corsi universitari si potessero vedere più spesso casi concreti che possano essere comparabili a situazione di vita reale/lavorativa e non solo situazioni 'accademiche' che difficilmente trovano riscontro nella vita di tutti i giorni.</t>
  </si>
  <si>
    <t>Ich erachte die erworbenen Kenntnisse im Bereich SEO und Social Media als sehr nützlich an, denke aber dass sie zu sehr schon in eine Fachrichtung gehen und demnach nicht weiter behandelt werden können in Kursen des E&amp;M Bachelors, welcher bewusst ein allgemeines Wirtschaftsverständnis vermittelt.</t>
  </si>
  <si>
    <t>Ritengo che la parte del corso di studi legata all'informatica dovrebbe essere maggiormente approfondita, in quanto mi è stato spesso richiesto un uso avanzato di Excel o altri database. Tuttavia, nel complesso, penso che le conoscenze e competenze fornite da quest'università siano più che sufficienti per svolgere il tirocinio.</t>
  </si>
  <si>
    <t>1.)Anwendung von praktischen Beispielen im Unterricht um die Studenten bestmöglich auf die 'realte     Welt' vorzubereiten.     2.)Aktuelle Ereignisse im Unterricht diskutieren und besprechen, sofern sie die zum Stoffgebiet passen.</t>
  </si>
  <si>
    <t>Recent research topics, mega trends, macro environments, cultural challenges    Stop the more than insufficient and stupid focus on South Tyrol, focus on a global perspective... Otherwise so sad, so narrow, so poor.</t>
  </si>
  <si>
    <t>TEAM WORK   MICROFINANCE</t>
  </si>
  <si>
    <t>Da studente del corso di Scienze Economiche e Sociali credo sia necessario che nel percorso di studio venga data maggior attenzione all'analisi di bilancio, in quanto materia fondamentale per la formazione di un buon economista.</t>
  </si>
  <si>
    <t>Nel mio tirocinio non ho avuto bisogno di particolare conoscenze acquisite durante il percorso universitario, se non la conoscenza della lingua tedesca</t>
  </si>
  <si>
    <t>Per la mansione che mi è stata affidata sarebbe stato utile frequentare il corso di Principi Contabili Italiani. Questo corso è già offerto da Unibz ad ogni modo</t>
  </si>
  <si>
    <t>Das Praktikum ist die praktische Umsetzung erlernten Wissens. Das eine hängt stark mit dem anderen zusammen und im Studienverlauf werden meines Erachtens ausreichend Kenntnisse und Kompetenzen vermittelt.</t>
  </si>
  <si>
    <t>Secondo me il corso universitario trasmette già le adeguate conoscenze e competenze, il resto si deve imparare direttamente sul campo 'facendo' e non c'è modo di renderlo più facile</t>
  </si>
  <si>
    <t>Il mio suggerimento è quindi quello di continuare ad assicurarsi che i torocinanti vengano seguiti dallo stesso tutor aziendale dallinzio alla fine dellesperienza di tirocinio così che si crei con il tempo un certo rapporto confidenziale. Aggiungo infine che alcuni corsi volti ad approfondire intercultural business communication potrebbero approfondire meglio differenze culturali nel linguaggio commerciale usato in diverse aree geografiche, offrendo così agli studenti una maggiore preparazione per quanto concerne la diversità del linguaggio e degli approci commerciali.</t>
  </si>
  <si>
    <t>1. in Universitätskursen sollten mehr Texte aller Art verfasst werden sollen  2. Studierende sollten ein Grundwissen haben zu: Programmieren, Start-Up-Gründung</t>
  </si>
  <si>
    <t>Conoscenze pratiche, in modo tale da essere preparati ad affrontare il mondo del lavoro, che secondo la mia opinione è molto differente rispetto a quello universitario.</t>
  </si>
  <si>
    <t>Es sollten Kompetenzen wie vernetztes Denken zwischen verschieden Fachgebieten besser gefördert werden, sowie ein besserer Einblick in den Ablauf der realen statt theoretischen Welt den Studierenden nahegebracht werden.</t>
  </si>
  <si>
    <t>Far conoscere i vari campi in cui si può fare un tirocinio (essendo il mio corso di laurea molto vario)</t>
  </si>
  <si>
    <t>Je mehr Praxisbezug, umso vorbereiteter startet man in die Arbeitswelt, auch Spezifisches wie zB Systemische Familienarbeit konnte sehr hilfreich sein</t>
  </si>
  <si>
    <t>Purtroppo molte tematiche e, soprattutto, molti problemi sociali attuali non vengono in alcun modo presi in considerazione e/o discussi in ambito universitario e questo, a mio parere, è un grosso errore. Soprattutto se si studia per diventare Educatore Sociale! Ho vissuto e studiato quasi due anni in Germania e lì, ho potuto finalmente seguire seminari davvero interessanti ed importanti per la mia formazione universitaria. Ho potuto scegliere tra una vastità incredibile di lezioni ed informarmi sui vari ed ormai moltissimi problemi sociali che affliggono la nostra società e crearmi in autonomia un mio personale percorso di studio. Credo che sia stato grazie a questi studi all'estero che sono riuscita a svolgere in modo molto positivo le mie mansioni durante il tirocinio. Le mie conoscenze acquisite mi hanno molto aiutata. In Italia, purtroppo, credo che i contenuti universitari siano ancora piuttosto limitati e non sempre ci danno le conoscenze sperate.</t>
  </si>
  <si>
    <t>Competenze a livello pratico, come agire con un determinato target di utenti. La teoria è indispensabile ma non ha alcun valore se non è collegata a fatti concreti e pratici.</t>
  </si>
  <si>
    <t>Beratungsgespräche, Kommunikationspsychologie, Organisation eines Sozialsprengels auf territorialer Ebene, Gesetzgebungsbefugnis für Südtirol, Landessozialplan</t>
  </si>
  <si>
    <t>die Vorlesungen sollten viel mehr praxisorientiert sein. Manche Vorlesungen sollten kürzer gehalten werden (sociologia generale,um ein Beisspiel zu geben) ich finde solche Inhalte haben mit der Praxis wenig Verbindung. sie sollen nicht abgeschaffen werden, jedoch sollte besser abgewogen werden was für die Studenten und deren beruflicher Zukunft wichtig ist.</t>
  </si>
  <si>
    <t>Credo che sarebbe utile svolgere dei corsi o laboratori concreti per ciò che riguarda i servizi, gli uffici e gli enti presenti sul territorio</t>
  </si>
  <si>
    <t>Ich persönlich finde dass Techniken in  Bereiche wie Kommunikation (gestützte, unterstützte Kommunikation) auch wichtig wären in der Uni zu lernen.</t>
  </si>
  <si>
    <t>Es ist auf jeden Fall gut, wenn man viele Fallbeispiele in verschiedenen Vorlesungen bespricht, um sich auf die Praxis vorbereiten zu können.</t>
  </si>
  <si>
    <t>Conoscenze e competenze in merito alle diverse e possibili attività professionale che andrà a svolgere l'educatore sociale sul campo.</t>
  </si>
  <si>
    <t>Mehr praxisbezogene Lerninhalte  z.B. Besuchen von Einrichtungen</t>
  </si>
  <si>
    <t>La competenza che secondo me andrebbe trasmessa è quella della gestione del personale.  Mi ha molto colpito lorganizzazione dellufficio personale dellazienda che si preoccupa di verificare costantemente, che non ci siano conflitti e mobbing tra i lavoratori: questo consente di mantenere al massimo il livello la produttività dei lavoratori stessi. Per raggiungere questi obbiettivi anche con i tirocinanti, non si fanno problemi a spostare velocemente il personale di ufficio o di reparto. O comunque di trovare una soluzione dove possibile. Questo per evitare eventuali burnaout da parte dei dipendenti.</t>
  </si>
  <si>
    <t>Potrebbe essere utile, seppure non indispensabile, inserire anche in magistrale corsi di linguaggio specifico in quella che non è la lingua madre tra italiano e tedesco.</t>
  </si>
  <si>
    <t>sarebbe interessante svolgere seminari in cui varie persone parlano in modo generico delle opportunità di lavoro in quel determinato settore oggetto di materia di studio</t>
  </si>
  <si>
    <t>a mio avviso bisognerebbe rendere l'insegnamento più adattabile alle mansioni richieste dalla pubblica amministrazione e in particolare approfondirei il corso di contabilità pubblica da un punto di vista più tecnico</t>
  </si>
  <si>
    <t>Einige Kompetenzen, die ich benötigt hätte, erlerne ich erst im weiteren Studienverlauf. Deswegen kann ich diese Frage nicht wirklich beantworten, weil ich ja nicht weiß 'was noch kommt'.</t>
  </si>
  <si>
    <t>The knowledge and skills provided by both the mandatory and optional course were more than sufficient to fulfill the tasks required during this internship.</t>
  </si>
  <si>
    <t>Per la mia esperienza di tirocinio sono state necessarie competenze in ambito finanziario che non sono direttamente previste nel mio piano di studi (Master di Economia e Management del settore pubblico)</t>
  </si>
  <si>
    <t>Sehr wichtig erachte ich die Behandlung des Themas der Digitalisierung. Außerdem müsste sich mein Studiengang (Ökonomie und Management des öffentlichen Sektors) viel mehr praxisorientiert ausrichten und die Kreativität der Studierenden fördern. Es werden viel zu viele Rechtsfächer, jedoch zu wenig projektorientierte Kurse (bzw. nur als optionaler Kurs) geboten.</t>
  </si>
  <si>
    <t>dovrebbero essere trasmesse più competenze pratiche ed imparare l'uso di strumeti e software per svolgere meglio il proprio lavoro</t>
  </si>
  <si>
    <t>konkrete Productdevelopmenttools und wichtige Marketingmodelle mehr vermitteln  Projektmanagement konkretere Tools vermitteln</t>
  </si>
  <si>
    <t>Partendo dal fatto che ho trascorso il 2° anno all'estero (Erasmus), non posso esprimermi del tutto in merito. Tuttavia posso dire che mi sarebbe piaciuto approfondire di più le teorie del servizio sociale (teoria sistemica, psicodinamica, etc.), fare più simulazioni di colloqui ed esercitazioni di casi concreti, seguita da discussioni di classe.</t>
  </si>
  <si>
    <t>Gesprächsführung, Berichte verfassen, Basiswissen zu verschiedenen bürokratischen Abläufen (WOBI-Anträge, Sachwalterschaft...) und Krankheiten (sei es psychische Krankheiten als auch Suchtkrankheiten).</t>
  </si>
  <si>
    <t>Una maggiore preparazione riguardo la legislazione e il sistema dei servizi dell'ALto Adige e qualche corso specifico per approfondire varie problematiche sociali (es. esclusione sociale, tossicodipendenza ecc.)</t>
  </si>
  <si>
    <t>Gesprächsführung, konkreter Bezug auf die Zusammenarbeit mit der Gerichtsbarkeit (zB vertieft in den rechts-Fächern), mehr Praxisrelevante Lehrinhalte (oft wird viel zu sehr theoretisiert und nur durch das Praktikum ergeben einige Lehrinhalte Sinn), bessere Verknüpfung und Absprache zwischen den verschiedenen Kursen und Professoren, mehr Überschneidungen der Kusre der verschiedenen Jahre und auch mit den Sozialpädagogen könnten 'neuen Wind' in die Gruppen und Diskussionen bringen und neue Denkansätze und Ideen fördern und eine persönliche Kennenlernbasis auch für spätere Netzwerkarbeit schaffen.</t>
  </si>
  <si>
    <t>Organisationstechnische Aspekte: in meinem Fall Kompetenzen des Jugendgerichts, Staatsanwaltschaft, Mandate des Sozialassistenten usw...</t>
  </si>
  <si>
    <t>- mehr nützlich Gesetze sollten vermittelt werden, vor allem die Vorlesung diritto penale wäre vor dem ersten Praktikum schon sinnvoll</t>
  </si>
  <si>
    <t>Unbedingt sollte verstärkt werden, wie man offizielle Dokumentationen an andere Fachbereiche schreiben sollte. Des Weiteren wie man Berichte an das Jugendgericht zu schreiben hat. Gerade im Bezug auf die Sozialarbeit im Sozialsprengel</t>
  </si>
  <si>
    <t>-Soziale Arbeit in anderen Ländern  -umfangreiche Hilfen in öffentlichen Diensten   -Gesetze und unterschiedliche 'Regeln' in anderen europäischen Ländern  -Reflexion über Probleme, Situationen usw.  -Wie verhalte ich mich gegenüber Klienten? Wie sollte d</t>
  </si>
  <si>
    <t>Arbeiten nach dem systemischen Ansatz  die Kommunitkation mit dem Jugendgericht und richtige Verfassung von Berichten  die Ausführung von Sozialanamnesen  Grundlagen zur rechtlichen Absicherung bei der Arbeit als SozialassistentIn</t>
  </si>
  <si>
    <t>I corsi di gestione della destinazione turistica potrebbero essere approfonditi ulteriormente e trattare anche argomenti come l'uso ottimale del digitale che oggi si rivelano molto importanti</t>
  </si>
  <si>
    <t>La pratica risulta sempre molto diversa rispetto alla teoria, tutta via sta nella capacità del tirocinante estrapolare quanto appreso a livello accademico e riportarlo nell'esperienza pratica del tirocinio, sentendosi parte dell'azienda ospitante e ritenendosi una risorsa in più che può portare novità e miglioramenti.</t>
  </si>
  <si>
    <t>Mehr praxisbezogene Fallbeispiele erklären und besprechen. Meiner Meinung nach fehlt ein bisschen die Praxisorientierte Art des Unterrichts. Es passiert sehr viel auf Theorien.</t>
  </si>
  <si>
    <t>Avendo svolto un tirocinio per cui ho dovuto organizzare un evento, direi che è importante avere buone conoscenze di event management, conoscere software di supporto, bisogna essere attenti ai dettagli e non dare nulla per scontato. Se il tirocinio viene svolto in settori specifici sarebbe utile che l'università fornisca qualche informazione a riguardo.</t>
  </si>
  <si>
    <t>Soft und social Skills. Diplomatischer Umgang mit Kollegen,Partnern,Vorgesetzten, Angestellten, Kunden für Studenten in zukünftigen Managementpositionen.</t>
  </si>
  <si>
    <t>Sulla base della mia esperienza di tirocinio dovrebbe essere approfondita la conoscenza delle strategie di real time e social media  marketing.</t>
  </si>
  <si>
    <t>Sarebbe interessante approfondire a un livello più pratico determinate conoscenze acquisite durante gli stufi. Incontri con esperti, agenzie, imprese del settore turistico, eventi e sport potrebbero essere anche un'idea per avere un'idea del mondo reale.</t>
  </si>
  <si>
    <t>Personalmente credo che dovrebbero approfondire le conoscenze riguardo programmi informatici quali Microsoft Project ed Ericsoft</t>
  </si>
  <si>
    <t>Secondo me la maggior parte delle conoscenze acquisite durante il percorso di studio risultano utili e/o cruciali quando si entra nel mondo del lavoro, in questo caso anche quando si affronto l'esperienza del tirocinio. Secondo me, durante il percorso di studio si dovrebbe affrontare il tema della gestione aziendale  (che spazia dalla gestione del capitale umano, delle risorse ecc..) in maniera più concreta</t>
  </si>
  <si>
    <t>Bei Praktika im Ausland ein Infoblatt über die erforderlichen Versicherungen und ähnliches bereit stellen, damit der Start reibungslos von statten gehen kann.</t>
  </si>
  <si>
    <t>l'università dovrebbe preparare al mondo del lavoro e non palesemente e continuativamente dimostrare un netto disinteresse nel rendere lo studente più pratico e spigliato cosicché possa affacciarsi senza problema al mondo esterno l'università.  Avendo iniziato a lavorare dalla scuola superiore mi sono potuta accorgere di quanto 'campata per aria' sia la gestione e l'interesse nel preparare gli studenti alla vita concreta.</t>
  </si>
  <si>
    <t>Sarebbe necessario far praticare di più la lingua inglese (orale) agli studenti e per quanto riguarda l'ambito turistico, sarebbe utile approfondire ulteriormente in aula i settori presenti all'interno delle strutture alberghiere (vendite, prenotazioni, ecc..)</t>
  </si>
  <si>
    <t>Secondo la mia opinione dovrebbero essere trasmesse agli studenti maggiori informazioni sullo sviluppo di abilità specifiche applicabili nel mondo lavorativo (specific skills).</t>
  </si>
  <si>
    <t>Ich war für den Betrieb 'Mann-Frau für Alles': Der Betrieb hat meine Praktikumstätigkeit für die Erledigung allfäll</t>
  </si>
  <si>
    <t>---</t>
  </si>
  <si>
    <t>300 ore obbligatorie spesso non sono abbastanza per integrasi nell'azienda e iniziare veramente a capire il meccanismo d</t>
  </si>
  <si>
    <t>Alles Bürokratische vorher und nachher mit dem Carrer Service ist sehr zäh, und besonders unterstützt fühlt man sich</t>
  </si>
  <si>
    <t>Am Ende des Praktimums hat den Betriebstutor mir gefragt ob ich noch ihn helfen können und ich werde mit ihnen nach Fer</t>
  </si>
  <si>
    <t>Auch ohne Verpflichtung sollte ein Praktikum von Designstudenten unbedingt absolviert werden!</t>
  </si>
  <si>
    <t>Come segnalato nella relazione finale secondo me in questo contesto lavorativo per cui nessuno dei tirocinanti presenti</t>
  </si>
  <si>
    <t>Credo sia un'esperienza molto importante, dovrebbe essere obbligatoria anche nella facoltà di design</t>
  </si>
  <si>
    <t>Das Praktikum war in jeglicher Hinsicht eine Bereicherung für mein Studium.</t>
  </si>
  <si>
    <t>Das Praktikum war sehr lehrreich, da der Betrieb sehr groß ist und viele Möglichkeiten zu Weiterbildung bietet.</t>
  </si>
  <si>
    <t>Der Betrieb sollte sich besser überlegen, welche Aufgaben der Praktikant erledigen soll. Insbesondere für die ersten T</t>
  </si>
  <si>
    <t>Der Betrieb war sehr offen für Vorschläge und Einbringungen.</t>
  </si>
  <si>
    <t>Die Praktikumsbewertung seitens des Betriebstutors, empfand ich als eine Watsche. Obwohl ich mich wirklich in dieses Pra</t>
  </si>
  <si>
    <t>Dieses Praktikum ist besonders dann zu empfehlen,wenn die Person wirklich daran interessiert ist.</t>
  </si>
  <si>
    <t>disorganizzazione all'inizio del periodo di tirocinio</t>
  </si>
  <si>
    <t>Ein Pflichtpraktikum ist zu wenig.</t>
  </si>
  <si>
    <t>Eine Unterkunft am Gardasee wurde vom Unternehmen gestellt</t>
  </si>
  <si>
    <t>Es ist eine tolle Erfahrung gewesen. Mir hat besonders gefallen, dass die Abteilung kürzich im NOI Techpark umgezogen i</t>
  </si>
  <si>
    <t>es kann nicht sein, dass die italienische Regierung Praktikas nicht entlohnt</t>
  </si>
  <si>
    <t>Es war für mich eine sehr nützliche Erfahrung die ich wieder machen würde.</t>
  </si>
  <si>
    <t>Für mich hat das Praktikum beim IMS alle Erwartungen übertroffen. Ich habe viele Kenntnisse verbessern können, habe w</t>
  </si>
  <si>
    <t>Ho avuto 2 tutor aziendali. Con una mi sono trovata abbastanza bene, l'altra invece era davvero brava.</t>
  </si>
  <si>
    <t>Ho scelto di svolgere il tirocinio presso una piccola azienda apposta per essere coinvolto non solo in un unico progetto</t>
  </si>
  <si>
    <t>Ho sostenuto dei costi per me non indifferenti per l´alloggio in foresteria.</t>
  </si>
  <si>
    <t>I would like to mention that interning at starup could ebe different from interning in a big company, as some problems a</t>
  </si>
  <si>
    <t>Ich fand die Supervision unnötig. Bei Fragen wandte ich mich an den Betriebstutor.</t>
  </si>
  <si>
    <t>Ich finde es gut, dass wir ein Pflichtpraktikum absolvieren müssen.</t>
  </si>
  <si>
    <t>Ich finde es gut, dass wir ein Praktikum machen können. Viele Professoren haben aber kein Verständnis dafür, dass sic</t>
  </si>
  <si>
    <t>Ich habe für mich persönlich viel mitgenommen. Vor allem die Erkenntnis, dass ich in dieser Form nicht als Schulsozial</t>
  </si>
  <si>
    <t>Ich habe interessante Zusammenhänge bzgl. verschiedener Themenkreise erfahren dürfen (dies ist keine Floskel)</t>
  </si>
  <si>
    <t>Ich habe sehr viel dazu gelernt und weiß nun in welchen Bereich ich spaeter gerne tätig seib moechte</t>
  </si>
  <si>
    <t>Ich habe sehr viel gelernt und bin richtig stolz, so einen tollen Praktikumsplatz gefunden zu haben. Das Praktikum hätt</t>
  </si>
  <si>
    <t>Ich habe vieles Wichtiges über die Arbeit in einem öffentlichen Amt gelernt! War sehr nützlich, nicht nur für mein S</t>
  </si>
  <si>
    <t>Ich hätte mir gewünscht ein paar mehr 'verantwprtungsvollere' Aufgaben zu erhalten.</t>
  </si>
  <si>
    <t>Ich hätte mir gewünscht, dass sich eine Person im Betrieb um mich kümmert. Eine Person, die mich einführt und währe</t>
  </si>
  <si>
    <t>Ich konnte viel Wissen, welches ich an der Freien Universität Bozen erlernt habe, anwenden.</t>
  </si>
  <si>
    <t>il clima positivo ha sicuramente condizionato in meglio la mia esperienza</t>
  </si>
  <si>
    <t>Il tirocinio all' unesco non riceve compenso alcuno</t>
  </si>
  <si>
    <t>Il tirocinio non va svolto per ricevere una ricompensa economica, ma bensì per per acquisire il maggior numero di conos</t>
  </si>
  <si>
    <t>Il tutor aziendale era un giovane sudtirolese di 29 anni. Ragazzo molto intelligente e ambizioso. Mi ha insegnato verame</t>
  </si>
  <si>
    <t>Il tutor aziendale mi ha affidata a dei 'sotto-tutor' nei vari settori in cui lavoravo, è anche per questo che l'ho vis</t>
  </si>
  <si>
    <t>Interessante per imparare a conoscere il mondo dello sci fondo e dell'org. di eventi sportivi</t>
  </si>
  <si>
    <t>Jeder sollte mal im Ausland ein Praktikum absolvieren, um eine andere Arbeitsweise als die der Südtiroler kennenzulerne</t>
  </si>
  <si>
    <t>L'azienda che mi ha ospitata per il mio tirocinio ha dimostrato molto interesse nei miei confronti, mi sono stati vicini</t>
  </si>
  <si>
    <t>L'istituto presso cui ho lavorato impiega spesso tirocinanti, tuttavia poiche' e' necessario del tempo affinche' lo staf</t>
  </si>
  <si>
    <t>L'ottimo clima all'interno dell'azienda è sicuramente un aspetto molto importante per svolgere un tirocinio in serenit</t>
  </si>
  <si>
    <t>Le mansioni di mia competenza dichiarate dall'azienda prima dell'inizio del tirocinio non sono state in realtà rispetta</t>
  </si>
  <si>
    <t>Leider habe ich durch meinen 6 monatlichen Einsatz viele Klusurenphasen verpasst. Für das Pflichtpraktikum sollte ein '</t>
  </si>
  <si>
    <t>Man sollte ein Interesse an Gesprächsführung und Beratung im Rahmen der Krankheit und der anstehenden Krankenhausentla</t>
  </si>
  <si>
    <t>Mehr Aufklärung und Hilfe seitens des Akademischen Tutors und auch vom Zuständigen in der Uni</t>
  </si>
  <si>
    <t>Meine Chefin war die ersten 10 Arbeitstage im Urlaub und deshalb hatte ich zu dieser Zeit keine Ansprechperson.</t>
  </si>
  <si>
    <t>Mi ha molto colpito lorganizzazione dellufficio personale dellazienda che si preoccupa di verificare costantemente</t>
  </si>
  <si>
    <t>Mir hat es sehr geholfen, dass ich in einem Treffen mit meinem Supervisor ermutigt wurde, an meiner Praktikumsstelle nac</t>
  </si>
  <si>
    <t>Nächstes mal gerne mit angemessener Vergütung</t>
  </si>
  <si>
    <t>Nessuna</t>
  </si>
  <si>
    <t>No compenso</t>
  </si>
  <si>
    <t>No perchè è stata un'esperienza formativa a 360 gradi</t>
  </si>
  <si>
    <t>no, nel complesso sono soddisfatto</t>
  </si>
  <si>
    <t>No, nulla in particolare</t>
  </si>
  <si>
    <t>Non ho ottenuto un posto di lavoro per via di dinamiche aziendali (spostamenti risorse tra reparti)</t>
  </si>
  <si>
    <t>Non sapendo bene per quale motivo, ho potuto cominciare il tirocinio solo il 16/08, esattamente un mese dopo la data con</t>
  </si>
  <si>
    <t>NOT IN PARTICULAR.</t>
  </si>
  <si>
    <t>Oltre a svolgere lavori generici, l'amministratore aziendale mi ha affidato dei progetti di presentazione utili per il m</t>
  </si>
  <si>
    <t>People are very friendly in the offices,, and if you can communicate in their language they open up.</t>
  </si>
  <si>
    <t>Posto di lavoro e settore molto movimentato. Azienda con un ottimo clima tra i collaboratori.</t>
  </si>
  <si>
    <t>Rigidità della burocrazia per quanto riguarda le firme in originale ed eccessiva lunghezza minima del report finale che</t>
  </si>
  <si>
    <t>Sicuramente la comunicazione tra azienda e università andrebbe altamente migliorata.</t>
  </si>
  <si>
    <t>Tutte le persone coinvolte nel mio progetto di tirocinio hann dato la massima disponibilità.  Mi sarei magari aspettata</t>
  </si>
  <si>
    <t>Utilissimo e piacevole</t>
  </si>
  <si>
    <t>Anmerkungen Praktikumserfahrung</t>
  </si>
  <si>
    <t>Non sapendo bene per quale motivo, ho potuto cominciare il tirocinio solo il 16/08, esattamente un mese dopo la data concordata con il tutor aziendale durante della compilazione della domanda di tirocinio (17/07)</t>
  </si>
  <si>
    <t>Am Ende des Praktimums hat den Betriebstutor mir gefragt ob ich noch ihn helfen können und ich werde mit ihnen nach Ferrara auf einer Messe gehen.</t>
  </si>
  <si>
    <t>Ich finde es gut, dass wir ein Praktikum machen können. Viele Professoren haben aber kein Verständnis dafür, dass sich dies auf den Vorlesungsbesuch auswirkt, und geben keine Hilfe, wenn man die Vorlesungen nicht besucht. Das sollte dringend geändert werden.</t>
  </si>
  <si>
    <t>Die Praktikumsbewertung seitens des Betriebstutors, empfand ich als eine Watsche. Obwohl ich mich wirklich in dieses Praktikum hineinkniete, fiel die Bewertung verheerend aus. Ich weiß nicht, ob sie implizieren soll, dass ich ein Trottel bin, aber so fühle ich mich. Es war sehr enttäuschend, weil ich noch nicht einmal darauf reagieren konnte (habe sie nicht persönlich erhalten). Mir wurde am letzten Tag vor einem anderen Praktikanten (war Großraumbüro) hingeschmissen, dass ich doch bitte meine Allgemeinbildung verbessern sollte, weil ich in einem Artikel was vertauscht hatte, aber dass man sonst schon zufrieden wäre, was sie auch schreiben würden. Das ist natürlich nicht wirklich passiert und es lässt mich umso enttäuschter zurück, dass man mit Menschen, die sich wirklich verausgaben, so umgeht.</t>
  </si>
  <si>
    <t>Alles Bürokratische vorher und nachher mit dem Carrer Service ist sehr zäh, und besonders unterstützt fühlt man sich nicht, weil alles so unflexibel ist und einem nicht mit kleinen Ausnahmen entgegen gekommen wird. für Praktika im Ausland ist das sehr sehr hinderlich.</t>
  </si>
  <si>
    <t>300 ore obbligatorie spesso non sono abbastanza per integrasi nell'azienda e iniziare veramente a capire il meccanismo delle cose</t>
  </si>
  <si>
    <t>L'azienda che mi ha ospitata per il mio tirocinio ha dimostrato molto interesse nei miei confronti, mi sono stati vicini e mi hanno sempre indirizzata. Sin dal primo giorno mi hanno accolta come lavorassi li da molto tempo trattandomi con gentilezza. Inoltre vorrei far notare che mi sono stati molto vicini un giorno particolare del tirocinio quando ho scoperto di aver subito un grave lutto durante l'orario di lavoro. Mi hanno dato supporto morale e fisico standomi vicini ed interessandosi al mio benessere. Mi hanno inoltre chiesto se desideravo avere dei giorni liberi o se volevo andare a casa il giorno stesso ma ho scelto di rimanere a lavoro e continuare con il mio incarico.</t>
  </si>
  <si>
    <t xml:space="preserve"> applicazione di strategie di marketing (sia tradizionale, che online)</t>
  </si>
  <si>
    <t>I would like to mention that interning at starup could ebe different from interning in a big company, as some problems are not covered by this survey</t>
  </si>
  <si>
    <t>Ho scelto di svolgere il tirocinio presso una piccola azienda apposta per essere coinvolto non solo in un unico progetto ma in diverse attività</t>
  </si>
  <si>
    <t>Es ist eine tolle Erfahrung gewesen. Mir hat besonders gefallen, dass die Abteilung kürzich im NOI Techpark umgezogen ist und ich konnte dort arbeiten.</t>
  </si>
  <si>
    <t>Ich hätte mir gewünscht, dass sich eine Person im Betrieb um mich kümmert. Eine Person, die mich einführt und während des Praktikums betreut und immer schaut, dass ich etwas zu tun habe.</t>
  </si>
  <si>
    <t>Rigidità della burocrazia per quanto riguarda le firme in originale ed eccessiva lunghezza minima del report finale che rischia di ottenere informazioni non del tutto reale giusto per arrivare alle 5 pagine. Per il resto molto soddisfatta della disponibilità immediata del personale del Career Service.</t>
  </si>
  <si>
    <t>Für mich hat das Praktikum beim IMS alle Erwartungen übertroffen. Ich habe viele Kenntnisse verbessern können, habe wertvolle Einblicke in professionelle Presse- und Werbearbeit erlangt und viel Neues im Bereich Eventmanaging und das Erarbeiten von Marketingstrategien gelernt.</t>
  </si>
  <si>
    <t>Ich habe vieles Wichtiges über die Arbeit in einem öffentlichen Amt gelernt! War sehr nützlich, nicht nur für mein Studium, sondern auch für meine Allgemeine Ausbildung.</t>
  </si>
  <si>
    <t>Oltre a svolgere lavori generici, l'amministratore aziendale mi ha affidato dei progetti di presentazione utili per il mio corso di studio, o per una futura tesi di laurea.</t>
  </si>
  <si>
    <t>Ich habe sehr viel gelernt und bin richtig stolz, so einen tollen Praktikumsplatz gefunden zu haben. Das Praktikum hätte nicht besser verlaufen können!</t>
  </si>
  <si>
    <t>L'istituto presso cui ho lavorato impiega spesso tirocinanti, tuttavia poiche' e' necessario del tempo affinche' lo staff conosca le capacita' e potenzalita' del tirocinante, di norma vengono assegnati solo compiti di routine e generali, che alla lunga offrono poche possibilita' di imparare e mettere in pratica cio' che viene studiato. Per questo credo che l'iniziativa personale sia stata determinante per l'esito positivo del tirocinio. Dopo aver intrapreso alcuni progetti personali e mostrato i risultati al tutor aziendale, mi sono stati assegnati compiti piu' impegnativi e importanti, che mi hanno permesso di mettermi in gioco e di acquisire nuove esperienze professionali.</t>
  </si>
  <si>
    <t>Come segnalato nella relazione finale secondo me in questo contesto lavorativo per cui nessuno dei tirocinanti presenti aveva effettivamente delle basi nel settore può essere un'idea utile assegnare ad ogni tirocinante una persona da seguire nella redazione all'inizio per capire come si lavora. Altrimenti ci si mette molto più tempo e ci si sente sperduti, mentre si potrebbero così ottimizzare tempi e risorse. Questo però è un impegno che dovrebbe prendersi l'azienda che si è ritenuta disponibile alla proposta quando ne ho parlato con loro.</t>
  </si>
  <si>
    <t xml:space="preserve"> conoscenze sul settore amministrativo (Iva, fatture,...)</t>
  </si>
  <si>
    <t>Ich habe für mich persönlich viel mitgenommen. Vor allem die Erkenntnis, dass ich in dieser Form nicht als Schulsozialpädagoge arbeiten möchte.</t>
  </si>
  <si>
    <t>Mir hat es sehr geholfen, dass ich in einem Treffen mit meinem Supervisor ermutigt wurde, an meiner Praktikumsstelle nach Feedback zu fragen, bevor das Praktikum schon zu Ende ist. Frühes Feedback ist wichtig, damit man weiß, was man gut macht und worin man sich noch verbessern könnte. Somit kann man es schon praktisch anwenden.</t>
  </si>
  <si>
    <t>Mi ha molto colpito lorganizzazione dellufficio personale dellazienda che si preoccupa di verificare costantemente, che non ci siano conflitti e mobbing tra i lavoratori: questo consente di mantenere al massimo il livello la produttività dei lavoratori stessi. Per raggiungere questi obbiettivi anche con i tirocinanti, non si fanno problemi a spostare velocemente il personale di ufficio o di reparto.</t>
  </si>
  <si>
    <t>L'ottimo clima all'interno dell'azienda è sicuramente un aspetto molto importante per svolgere un tirocinio in serenità e sfruttare al massimo l'esperienza. Non mi sono sentita soltanto una tirocinante, ma parte dell'ufficio, e credo che questo sia estremamente positivo.</t>
  </si>
  <si>
    <t>Der Betrieb sollte sich besser überlegen, welche Aufgaben der Praktikant erledigen soll. Insbesondere für die ersten Tage sollte man sich etwas überlegen (und die dementsprechenden Vorbereitungen treffen!!), damit der Praktikant nicht nur rumsitzt.</t>
  </si>
  <si>
    <t>Jeder sollte mal im Ausland ein Praktikum absolvieren, um eine andere Arbeitsweise als die der Südtiroler kennenzulernen und dadurch frischen Wind ins Land zu bringen.</t>
  </si>
  <si>
    <t>Man sollte ein Interesse an Gesprächsführung und Beratung im Rahmen der Krankheit und der anstehenden Krankenhausentlassung mitbringen. Aufgrund des hierarchischen Gefüges eines Krankenhauses ist ein hohes Maß an Einsatzbereitschaft, sicheres Auftreten und Einfühlungsvermögen im interprofessionellen Team hilfreich im Gelingen des Praktikums.</t>
  </si>
  <si>
    <t>Tutte le persone coinvolte nel mio progetto di tirocinio hann dato la massima disponibilità.  Mi sarei magari aspettata maggiore interesse da parte del tutor accademico. Ho avuto l'impressione che non fosse molto motivato nel ruolo da supervisore. Avrei preferito una maggiore presenza da parte sua.</t>
  </si>
  <si>
    <t>Le mansioni di mia competenza dichiarate dall'azienda prima dell'inizio del tirocinio non sono state in realtà rispettate pienamente durante l'esperienza, in quanto mi sono state assegnate mansioni di altro genere.</t>
  </si>
  <si>
    <t>Leider habe ich durch meinen 6 monatlichen Einsatz viele Klusurenphasen verpasst. Für das Pflichtpraktikum sollte ein 'Urlaubsswmester' oder ein 7. Semester eingeplant werden, da es kaum noch stellen unter 6 Monaten gibt.</t>
  </si>
  <si>
    <t>Il tutor aziendale era un giovane sudtirolese di 29 anni. Ragazzo molto intelligente e ambizioso. Mi ha insegnato veramente tanto e mi ha dato tante lezioni (di vita e lavorative) molto importanti. E questo mi è rimasto molto impresso!</t>
  </si>
  <si>
    <t>Il tirocinio non va svolto per ricevere una ricompensa economica, ma bensì per per acquisire il maggior numero di conoscenze utili al futuro lavorativo</t>
  </si>
  <si>
    <t>Ausführliches und persönliches Gespräch mit dem akademischen Tutor.</t>
  </si>
  <si>
    <t>Come scritto nella mia relazione finale, secondo me la preparazione al tirocinio (il corso preparatorio) dovrebbe essere</t>
  </si>
  <si>
    <t>da sottolineare ai tirocininati che se scrivono la tesi in azienda si devono accordare in anticipo sulle ore da dedicare</t>
  </si>
  <si>
    <t>Desidero segnalare che per svolgere un tirocinio presso ACS Data Systems sarebbero necessarie delle conoscenze nel mondo</t>
  </si>
  <si>
    <t>Die Unterkunftssuche gestaltet sich eher schwierig. Ich fand eine leistbare Lösung mit der Ferienvermietung in einem St</t>
  </si>
  <si>
    <t>Die verschiedenen Dienste Südtirols könnten mehr vorgestellt werden.</t>
  </si>
  <si>
    <t>Ein Info- und Vorbereitungstreffen bevor das Praktikum startet, wäre toll.</t>
  </si>
  <si>
    <t>Erwartungen des Praktikanten klar mit denen des Krankenhaussozialdienstes vorab in den Zielen des Praktikums abstecken.</t>
  </si>
  <si>
    <t>Es ging hauptsächlich um das erlernen der Arbeitsabläufe im Betrieb die ich mit der Zeit meistern konnte.</t>
  </si>
  <si>
    <t>Es ist doch recht viel Zeitaufwand das Praktikum zu suchen, die Unterlagen auszufüllen usw. Dies sollte bei den Stunden</t>
  </si>
  <si>
    <t>Es ist oft sehr aufwändig, dass immer Orginale überall abgegeben werden müssen. Es wäre einfacher, wenn man es auch</t>
  </si>
  <si>
    <t>Finde den Academic Tutor sinnfrei. Ist weder für den Studenten, noch für den Professor hilfeich und wird eher als Bela</t>
  </si>
  <si>
    <t>gut geklappt</t>
  </si>
  <si>
    <t>Habe an keiner Vorbereitung teilgenommen.</t>
  </si>
  <si>
    <t>I thinking the multilingualism of university has helped me to make this move.</t>
  </si>
  <si>
    <t>Ich fände eine Praktikumsvorbereitung sehr sehr sinnvoll.</t>
  </si>
  <si>
    <t>Ich hatte mit meinem akademischen Tutor ein ausführliches Gespräch, welches vollkommen ausreichend war, um mich adäqu</t>
  </si>
  <si>
    <t>It takes a lot of time to get an Australian visa so future students should start early.</t>
  </si>
  <si>
    <t>Könnte intensiver &amp; individueller bzw. dienstbezogener sein</t>
  </si>
  <si>
    <t>La preparazione universitaria non rispecchia le necessità del mondo del lavoro</t>
  </si>
  <si>
    <t>lezioni in classe non aggiornate alla realtà. Sono state insegnate prassi vecchie. La parte di diritto (svolta a Trento</t>
  </si>
  <si>
    <t>Lunga procedura burocratica</t>
  </si>
  <si>
    <t>Man hat oft Schwierigkeiten bei den ganzen Unterlagen die bei der Praktikumsstelle abgegeben werden müssen sich zurecht</t>
  </si>
  <si>
    <t>Man könnte die Formulare und Schritte einfacher gestalten.</t>
  </si>
  <si>
    <t>Nella lista dei partner dell'Università ci sono molte aziende che cercano solamente manovalanza per coprire i buchi in</t>
  </si>
  <si>
    <t>No, la preparazione dell'università mi ha dato le basi per svolgere tutti gli incarichi a me assegnati</t>
  </si>
  <si>
    <t>Non era prevista</t>
  </si>
  <si>
    <t>non prevista.</t>
  </si>
  <si>
    <t>NOT REALLY.</t>
  </si>
  <si>
    <t>Praktikumsanmeldung recht umständlich (Unterschriften, Formulare, Öffnungszeiten des Career Service)</t>
  </si>
  <si>
    <t>Praktikumsvorbereitung und Vorbereitung für Praktikumsbericht auch für Erasmus+. Vielleicht vor und nach dem Praktikum</t>
  </si>
  <si>
    <t>some of the career services staff take enough time to explain to students all aspects and information on internships ( n</t>
  </si>
  <si>
    <t>The new method to activate the internship was not clear to me and neither to the host company.</t>
  </si>
  <si>
    <t>Vorschlag für eine Praktikumseinführubg zu Beginn des Studienjahres bezüglich der Formulare zum Praktikum</t>
  </si>
  <si>
    <t>Wichtigkeit der rechtlichen und sprachlichen (italienisch) Kenntnisse.</t>
  </si>
  <si>
    <t>Zu dieser Fragestellung fällt mir im Spezifischen nichts ein.</t>
  </si>
  <si>
    <t>Anmerkungen Praktikumsvorbereitung</t>
  </si>
  <si>
    <t>Es ist doch recht viel Zeitaufwand das Praktikum zu suchen, die Unterlagen auszufüllen usw. Dies sollte bei den Stunden berücksichtigt werden. Ich habe sicher eine Woche Arbeit in die Suche und Nachbereitung investiert, die aber nicht eingerechnet wird.</t>
  </si>
  <si>
    <t xml:space="preserve"> redazione di comunicati stampa. Sarebbe inoltre importantissimo fare un corso approfondito di scrittura.</t>
  </si>
  <si>
    <t>some of the career services staff take enough time to explain to students all aspects and information on internships ( necessary documents, maximum hours during the semester / during summer ), as the information provided differs from person to person in the career service desk</t>
  </si>
  <si>
    <t>Nella lista dei partner dell'Università ci sono molte aziende che cercano solamente manovalanza per coprire i buchi in estate: andrebbe fatta una selezione più accurata</t>
  </si>
  <si>
    <t>Desidero segnalare che per svolgere un tirocinio presso ACS Data Systems sarebbero necessarie delle conoscenze nel mondo dell'informatica, anche solo in linea generale, per poter apprendere al meglio quali sono i competitor e su quale prodotto bisogna puntare.</t>
  </si>
  <si>
    <t>Ich hatte mit meinem akademischen Tutor ein ausführliches Gespräch, welches vollkommen ausreichend war, um mich adäquat auf das Praktikum vorzubereiten.</t>
  </si>
  <si>
    <t>Come scritto nella mia relazione finale, secondo me la preparazione al tirocinio (il corso preparatorio) dovrebbe essere mantenuta della lunghezza stabilita di cinque giorni e non tre come invece è avvenuto. Inoltre le persone che hanno svolto il tirocinio l'anno precedente potrebbero rendersi disponibili per parlare di cosa i futuri tirocinanti andranno a fare e dare anche in maniera informale dei consigli su come prepararsi al meglio. Io lo avrei apprezzato e avrei sfruttato un'opportunità del genere</t>
  </si>
  <si>
    <t>Il tutor aziendale mi ha affidata a dei 'sotto-tutor' nei vari settori in cui lavoravo, è anche per questo che l'ho visto raramente: mi ha affidato a i professionisti di ogni mestiere.</t>
  </si>
  <si>
    <t>Man hat oft Schwierigkeiten bei den ganzen Unterlagen die bei der Praktikumsstelle abgegeben werden müssen sich zurecht zu finden.</t>
  </si>
  <si>
    <t>lezioni in classe non aggiornate alla realtà. Sono state insegnate prassi vecchie. La parte di diritto (svolta a Trento) del corso di Management dei Partenariati Pubblico Privati è stata una mezza perdita di tempo: il professore si ripeteva varie volte e non era chiaro. I seminari che hanno seguito il corso (2) hanno riassunto egregiamente ed hanno aggiunto contenuti a ciò che era stato spiegato in quella parte di corso.</t>
  </si>
  <si>
    <t>Finde den Academic Tutor sinnfrei. Ist weder für den Studenten, noch für den Professor hilfeich und wird eher als Belastung des Academic Tutors wahrgenommen. Ebenfalls war es schwer einen zu finden, da die meisten auf emails gar nicht antworten. Muss das wirklich sein?</t>
  </si>
  <si>
    <t>da sottolineare ai tirocininati che se scrivono la tesi in azienda si devono accordare in anticipo sulle ore da dedicare alla tesi (senza dover chiedere in seguito e senza dare l'idea di fare altro)</t>
  </si>
  <si>
    <t>Praktikumsvorbereitung und Vorbereitung für Praktikumsbericht auch für Erasmus+. Vielleicht vor und nach dem Praktikum als Hilfe.</t>
  </si>
  <si>
    <t>Es ist oft sehr aufwändig, dass immer Orginale überall abgegeben werden müssen. Es wäre einfacher, wenn man es auch nur unterschrieben schicken kann.</t>
  </si>
  <si>
    <t>Die Unterkunftssuche gestaltet sich eher schwierig. Ich fand eine leistbare Lösung mit der Ferienvermietung in einem Studentenheim.</t>
  </si>
  <si>
    <t>Al momento no, però a fine laurea avrei la possibilità di essere accolta nell'azienda ed ottenere un'occupazione fissa</t>
  </si>
  <si>
    <t>Ancora no, ma si è discusso per una possibile collaborazione una volta terminati gli studi</t>
  </si>
  <si>
    <t>ancora non lo so</t>
  </si>
  <si>
    <t>Angebot nach dem Studium einzusteigen bei evtl. Neueinstellungen</t>
  </si>
  <si>
    <t>Bin im stetigen Kontakt mit meiner Betriebstutorin</t>
  </si>
  <si>
    <t>Chance auf zukünftige Beschäftigung</t>
  </si>
  <si>
    <t>collaborazione per un'eventuale tesi in azienda</t>
  </si>
  <si>
    <t>das Angebot, mich nach Studienabschluss wieder zu bewerben.</t>
  </si>
  <si>
    <t>Eine Stelle wurde mir angeboten, die ich allerdings aus persönlichen Gründen nicht angenommen habe</t>
  </si>
  <si>
    <t>Es wurde mir angeboten meine Diplomarbeit beim jahrlichen Betriebstreffen vorzustellen</t>
  </si>
  <si>
    <t>forse</t>
  </si>
  <si>
    <t>forse in futuro, dopo una laurea magistrale</t>
  </si>
  <si>
    <t>Forse in una collaborazione futura</t>
  </si>
  <si>
    <t>Freiwilliger Dienst-Streetlife</t>
  </si>
  <si>
    <t>Ich habe ein Jobangebot bekommen, musste es jedoch ablehnen.</t>
  </si>
  <si>
    <t>ich hätte die Möglichkeit</t>
  </si>
  <si>
    <t>Ich könnte dort beginnen zu arbeiten.</t>
  </si>
  <si>
    <t>Ich wurde gefragt, ob ich es mir vorstellen könnte, in einer solchen Einrichtung zu arbeiten und ich kann mir vorstelle</t>
  </si>
  <si>
    <t>It resulted in a great network and possible future collaborations.</t>
  </si>
  <si>
    <t>kann mich immer melden</t>
  </si>
  <si>
    <t>Kontakt</t>
  </si>
  <si>
    <t>Kontakte/Networking</t>
  </si>
  <si>
    <t>L'azienda mi ha proposto un posto di lavoro dopo la conclusione degli studi</t>
  </si>
  <si>
    <t>Lavoro di tesi</t>
  </si>
  <si>
    <t>Magari continuiamo nel 2018 con una collaborazione a progetto</t>
  </si>
  <si>
    <t>masterarbeit evtl im unternehmen</t>
  </si>
  <si>
    <t>Masterthesis</t>
  </si>
  <si>
    <t>Mi è stata offerta la possibilità di svolgere un tirocinio retribuito di 1 anno post-laurea.</t>
  </si>
  <si>
    <t>Mi è stata proposta, ma ho temporaneamente rifiutato perchè intendo continuare gli studi all'estero.</t>
  </si>
  <si>
    <t>Mi è stato chiesto un prolungamento del tirocinio ma dovevo partire per l'Erasmus. Mi hanno comunque detto di farmi ris</t>
  </si>
  <si>
    <t>Mi è stato detto che se non avessi avuto da continuare con lo studio mi avrebbero presa volentieri.</t>
  </si>
  <si>
    <t>Mi è stato offerto di svolgere un anno di servizio civile presso l'ente ospitante, ma ho rifiutato perché intendo laur</t>
  </si>
  <si>
    <t>mi hanno offerto la possibilità di lavorare presso la struttura appena conseguita la laurea</t>
  </si>
  <si>
    <t>Mir wurde die Möglichkeit gegebn nach dem Studium dort zu arbeiten.</t>
  </si>
  <si>
    <t>mögliche Anstelllung im Herbst</t>
  </si>
  <si>
    <t>möglicher Sommerjob</t>
  </si>
  <si>
    <t>Möglichkeit auf Bachelorarbeit / Kontakte für Praktika im Vertrieb mit Bezug zum italienischen Markt / vermutlich Mög</t>
  </si>
  <si>
    <t>Nein, jedoch würden Sie sich freuen wenn ich wieder komme.</t>
  </si>
  <si>
    <t>No, per motivi accademici</t>
  </si>
  <si>
    <t>no, perchè sto ancora studiando</t>
  </si>
  <si>
    <t>offerta lavorativa</t>
  </si>
  <si>
    <t>Opportunità di lavoro futura in fase di valutazione</t>
  </si>
  <si>
    <t>possibile tirocinio di 6 mesi</t>
  </si>
  <si>
    <t>Potrebbe diventarlo</t>
  </si>
  <si>
    <t>potrebbe esserlo in futuro</t>
  </si>
  <si>
    <t>proposta di partecipazione ad un concorso</t>
  </si>
  <si>
    <t>proposta di prolungamento del tirocinio</t>
  </si>
  <si>
    <t>Si accede per concorso, quindi no, ma vorrei partecipare a concorsi futuri</t>
  </si>
  <si>
    <t>Sì, in una possibile occupazione futura</t>
  </si>
  <si>
    <t>si, siamo in contatto per una possibile collaborazione post laurea</t>
  </si>
  <si>
    <t>Stellenangebot</t>
  </si>
  <si>
    <t>Stellenangebot nach Abschluss</t>
  </si>
  <si>
    <t>Thesis</t>
  </si>
  <si>
    <t>Unterstützung bei der Bachelorarbeit</t>
  </si>
  <si>
    <t>volontariato</t>
  </si>
  <si>
    <t>Wäre möglich gewesen, habe dies allerdings ablehnen müssen, da ich nicht hier in S-Tirol bleibe</t>
  </si>
  <si>
    <t>Wir besprechen eine mögliche zukünftige Beschäftigung.</t>
  </si>
  <si>
    <t>Zukünftiges Arbeitsverhältnis</t>
  </si>
  <si>
    <t>Welche Möglichkeiten hat Ihnen das Praktikum eröffnet?</t>
  </si>
  <si>
    <t>al momento nessuno ma ho acquisito esperienze utili per una futura carriera nel settore degli eventi</t>
  </si>
  <si>
    <t>App based solution, for school kids coming from different countries.Users Parents, Teacher,Mediators</t>
  </si>
  <si>
    <t>comprensione del funzionamento aziendale, sviluppo abilità di apprendimento</t>
  </si>
  <si>
    <t>È stato un punto di partenza per future collaborazioni</t>
  </si>
  <si>
    <t>Einblick in die Arbeit eines Museums, Beschäftigung mit Kunst</t>
  </si>
  <si>
    <t>einblick in die Arbeitswelt</t>
  </si>
  <si>
    <t>Eine Beziehung im ausserschulischen Bereich mit den Schülern aufzubauen und sie dort kennenzulernen</t>
  </si>
  <si>
    <t>Entrata nel mondo del lavoro</t>
  </si>
  <si>
    <t>Farmi capire che strada prendere per il mio futuro lavoro</t>
  </si>
  <si>
    <t>Ho avuto la possibilità di conoscere molte persone che in futuro mi saranno utili per il lavoro</t>
  </si>
  <si>
    <t>Ho avuto un primo contatto con il mondo del lavoro e con persone addette alla selezione</t>
  </si>
  <si>
    <t>Ho deciso di continuare il lavoro del tirocinio proponendolo come tesi</t>
  </si>
  <si>
    <t>I don't understand this question - it would be helpful to have these surveys in English</t>
  </si>
  <si>
    <t>I got to know a new working environment, developed new skills and built useful networks.</t>
  </si>
  <si>
    <t>Ich habe mit großer Wahrscheinlichkeit bereits einen sicheren Arbeitsplatz nach dem Studium.</t>
  </si>
  <si>
    <t>Learning C#
Learning the use of Syncfusion(Framework)
Learning to handle Rest API requests</t>
  </si>
  <si>
    <t>Mi è stato offerto di prolungare il periodo di permanenza nell'azienda</t>
  </si>
  <si>
    <t>Praktische Erfahrung zu sammeln im Bereich Unternehmensberatung und Coaching.</t>
  </si>
  <si>
    <t>Praxisbezogene Inhalte, die im Studium nicht gelehrt werden; Einblick in den Arbeitsalltag</t>
  </si>
  <si>
    <t>proroga stesso tirocinio</t>
  </si>
  <si>
    <t>Sbocchi a livello lavorativo non molti, mi ha dato pero un idea sul mondo del lavoro</t>
  </si>
  <si>
    <t>Sbocchi professionali nell'ambito delle agenzie di viaggio</t>
  </si>
  <si>
    <t>Un forte interesse nel settore del project management e del turismo.</t>
  </si>
  <si>
    <t>Un lavoro fisso presso Allinance</t>
  </si>
  <si>
    <t>Q24 eine weitere Kooperation mit dem Praktikumsbetrieb</t>
  </si>
  <si>
    <t>Ja, eine dauerhafte Beschäftigun</t>
  </si>
  <si>
    <t>Q25 Vergütung</t>
  </si>
  <si>
    <t>Q26 Unterstützungsleistungen</t>
  </si>
  <si>
    <t>Case Processing Summary</t>
  </si>
  <si>
    <t>Q25 Vergütung * Q26 Unterstützungsleistungen</t>
  </si>
  <si>
    <t>Q25 Vergütung * Q26 Unterstützungsleistungen Crosstabulation</t>
  </si>
  <si>
    <t>ok</t>
  </si>
  <si>
    <t>Q28 Wie schätzen Sie die Betreuung/Beratung bzw. Unterstützung ein, die Sie vom Praktika- und Jobservice erhalten haben? Die Dienstleistung des Praktika- und Jobservice war hilfreich</t>
  </si>
  <si>
    <t>Q28 Wie schätzen Sie...? Der Praktika- und Jobservice beantwortete meine Anfragen schnell und zuverlässig</t>
  </si>
  <si>
    <t>Q28 Wie schätzen Sie...? Die Antworten waren klar und zielführend</t>
  </si>
  <si>
    <t>Q28 Wie schätzen Sie...? Die Informationen des Praktika- und Jobservice auf den Webseiten der Universität sind verständlich und hilfreich.</t>
  </si>
  <si>
    <t>A volte sono troppo generiche</t>
  </si>
  <si>
    <t>Aktualität der Datenbank Praktikumsangebote</t>
  </si>
  <si>
    <t>Alles</t>
  </si>
  <si>
    <t>Always ready to help and friendly</t>
  </si>
  <si>
    <t>Chiarezza della procedura per organizzare il tirocinio</t>
  </si>
  <si>
    <t>Ci ho avuto poco a che fare.</t>
  </si>
  <si>
    <t>collab. disponibili, estendere orari d'apertura!</t>
  </si>
  <si>
    <t>Cordialità e disponibilità del Servizio Tirocini e placement</t>
  </si>
  <si>
    <t>creare 1schema chiaro e +velocemente comprensibile</t>
  </si>
  <si>
    <t>der Abschlussbericht ist nicht gut erklärt und zu kompliziert aufgebaut (Dublin Regeln)</t>
  </si>
  <si>
    <t>Der Praktika- und Jobservice hat mich gut bei dem Erasmus+-Traineeship Programm unterstützt.</t>
  </si>
  <si>
    <t>Die Mitarbeiter sind stets freundlich und hilfbereit</t>
  </si>
  <si>
    <t>disponibili</t>
  </si>
  <si>
    <t>Disponibilità (Mail-Telefonica)</t>
  </si>
  <si>
    <t>disponibilità ad attivare il tirocinio in tempi brevi</t>
  </si>
  <si>
    <t>Disponibilità e cortesia</t>
  </si>
  <si>
    <t>disponibilità nel seguire le esigenze altrui</t>
  </si>
  <si>
    <t>Es gab wenig Austausch mit diesem Service</t>
  </si>
  <si>
    <t>Es ist schwierig, die notwendigen Informationen auf der HomePage der UNI ausfindig zu machen.</t>
  </si>
  <si>
    <t>Facilità di comprensione delle info su Cockpit</t>
  </si>
  <si>
    <t>Fare più pubblicità al progetto e l tirocinio perchè è una grande occasione ma mal pubblicizzata in università</t>
  </si>
  <si>
    <t>freundliche Unterstützung der Mitarbeiter</t>
  </si>
  <si>
    <t>Für Auslandsbetrieb Angaben nicht gut verständlich</t>
  </si>
  <si>
    <t>Gli orari di apertura dell'ufficio facilitano l'iter burocratico</t>
  </si>
  <si>
    <t>hatte damit wenig zu tun</t>
  </si>
  <si>
    <t>I responsabili del Servizio Tirocini sono sempre disponibili a chiarimenti, molto preparati nella risoluzione dei problemi e cordiali</t>
  </si>
  <si>
    <t>Ich finde die Uni sollte keine Praktika vorschlagen, die nicht vergütet werden. Viele Betriebe nutzen das aus und die allgemeine Bereitschaft Praktika zu vergüten sinkt.</t>
  </si>
  <si>
    <t>Ich hatte keinen Kontakt zum Service.</t>
  </si>
  <si>
    <t>Ich war damit sehr zufrieden.</t>
  </si>
  <si>
    <t>Ict unterstützung</t>
  </si>
  <si>
    <t>il portale AlmaLaurea è ben strutturato</t>
  </si>
  <si>
    <t>il servizio tirocini e p. mi ha aiutato nella ricerca di un tirocinio.</t>
  </si>
  <si>
    <t>kaum hilfreich</t>
  </si>
  <si>
    <t>La reperibilità, in termini di orari d'ufficio, della sezione Tirocini</t>
  </si>
  <si>
    <t>Le informazioni riguardo modalità e documentazioni richieste sono state comprensibili</t>
  </si>
  <si>
    <t>List of possible internships was not useful</t>
  </si>
  <si>
    <t>migliorare contatto con aziende</t>
  </si>
  <si>
    <t>n/a</t>
  </si>
  <si>
    <t>Nel cockpit é tutto un casino, semplificare e rendere più chiaro!</t>
  </si>
  <si>
    <t>niente da aggiungere</t>
  </si>
  <si>
    <t>non ho avuto molti contatti se non in fase inizial</t>
  </si>
  <si>
    <t>Non ho tenuto contatto con il Servizio Tirocini per lo svolgimento del mio tirocinio</t>
  </si>
  <si>
    <t>Numero personale nell ufficio tirocini e placement</t>
  </si>
  <si>
    <t>Offerte di tirocinio online</t>
  </si>
  <si>
    <t>oft verwirrende Angaben</t>
  </si>
  <si>
    <t>Orario di apertura dell'ufficio</t>
  </si>
  <si>
    <t>Penso che il Servizio Tirocini sia un ufficio fondamentale per gli studenti di tutta l'Università. Mi piacerebbe dunque che fosse più presente nella vita universitaria.</t>
  </si>
  <si>
    <t>Praktikumsprojekt und Bewertungsbogen sollten auch per Email an den Praktika-Service zugeschickt werden können, nicht nur als Original.</t>
  </si>
  <si>
    <t>Puntualità gentilezza e chiarezza del Career Service</t>
  </si>
  <si>
    <t>Quando chiedevo qualcosa la riposta era sempre la stessa: 'Le risposte Le puo trovare sul cockpit....'</t>
  </si>
  <si>
    <t>relazione finale più breve</t>
  </si>
  <si>
    <t>Sarebbe utile se anche il servizio per la consegna della documentazione fosse digitalizzata, perchè dover far firmare a tutor accademico e aziendale non è sempre facile avendo entrambi solitamenti molti impegni</t>
  </si>
  <si>
    <t>Sehr zuvorkommend</t>
  </si>
  <si>
    <t>Sempre raggiungibile negli orari di lavoro</t>
  </si>
  <si>
    <t>specificare deadline per consegna documenti</t>
  </si>
  <si>
    <t>Thanks to Sir Amort Helmut for giving precise, detailed and accurate information very rapidly</t>
  </si>
  <si>
    <t>There were enough information on the new procedure</t>
  </si>
  <si>
    <t>Troppa burocrazia inutile</t>
  </si>
  <si>
    <t>Troppa rigidità nella firma originale, ormai al giorno d'oggi è tutto via mail.</t>
  </si>
  <si>
    <t>Webseite im Cockpit Modulen usw. ist seht chaotisch und kompliziert</t>
  </si>
  <si>
    <t>zu starre Bürokratie</t>
  </si>
  <si>
    <t>Q29 bezahlte Tätigkeit</t>
  </si>
  <si>
    <t>Zusammenhang mit meinem Studium.</t>
  </si>
  <si>
    <t>keinem Zusammenhang mit meinem Studium.</t>
  </si>
  <si>
    <t>Q33 Hauptsprache</t>
  </si>
  <si>
    <t>Zweisprachig</t>
  </si>
  <si>
    <t>Andere</t>
  </si>
  <si>
    <t>albanese</t>
  </si>
  <si>
    <t>Albanian</t>
  </si>
  <si>
    <t>Albanisch</t>
  </si>
  <si>
    <t>Arabic</t>
  </si>
  <si>
    <t>bilingual: English-Spanish</t>
  </si>
  <si>
    <t>bilingue inglese-italiano</t>
  </si>
  <si>
    <t>Croatia, English, Swedish</t>
  </si>
  <si>
    <t>ENGLISH</t>
  </si>
  <si>
    <t>English,German,Urdu</t>
  </si>
  <si>
    <t>francese</t>
  </si>
  <si>
    <t>Französisch</t>
  </si>
  <si>
    <t>macedone</t>
  </si>
  <si>
    <t>Russian-Lithuanian</t>
  </si>
  <si>
    <t>Serbian</t>
  </si>
  <si>
    <t>Veneto</t>
  </si>
  <si>
    <t>Q35 Perspektiven von Akademikern Ihres Faches auf dem Arbeitsmarkt</t>
  </si>
  <si>
    <t>Q36 Berufseinstieg</t>
  </si>
  <si>
    <t>Bereits berfufstätig.</t>
  </si>
  <si>
    <t>2021</t>
  </si>
  <si>
    <t>Q37 Bewerbung</t>
  </si>
  <si>
    <t>Ich bin bereits berufstätig oder Besch. in Aussicht</t>
  </si>
  <si>
    <t>Albanien</t>
  </si>
  <si>
    <t>Amerika</t>
  </si>
  <si>
    <t>Australia</t>
  </si>
  <si>
    <t>Australien</t>
  </si>
  <si>
    <t>austria</t>
  </si>
  <si>
    <t>Austria</t>
  </si>
  <si>
    <t>Austria - Germania</t>
  </si>
  <si>
    <t>Cina</t>
  </si>
  <si>
    <t>D</t>
  </si>
  <si>
    <t>Dänemark</t>
  </si>
  <si>
    <t>DE</t>
  </si>
  <si>
    <t>DE / AUS</t>
  </si>
  <si>
    <t>de, at, nzl ....</t>
  </si>
  <si>
    <t>Deutschland, Schweden, England</t>
  </si>
  <si>
    <t>Deutschland/Schweiz</t>
  </si>
  <si>
    <t>Emirati Arabi/altro</t>
  </si>
  <si>
    <t>EU, Nicht-EU,  Italien ...</t>
  </si>
  <si>
    <t>Europa o Asia</t>
  </si>
  <si>
    <t>Finnland</t>
  </si>
  <si>
    <t>forse germania</t>
  </si>
  <si>
    <t>Germania o paese anglpfono</t>
  </si>
  <si>
    <t>Germania, Austria, Svizzera</t>
  </si>
  <si>
    <t>Germania, Francia</t>
  </si>
  <si>
    <t>Germania, Nuova Zelanda</t>
  </si>
  <si>
    <t>Germania, Svezia o Australia</t>
  </si>
  <si>
    <t>Germania; Cina</t>
  </si>
  <si>
    <t>Germania/America</t>
  </si>
  <si>
    <t>Germania/USA</t>
  </si>
  <si>
    <t>Germany</t>
  </si>
  <si>
    <t>Germany/Austria</t>
  </si>
  <si>
    <t>Greece</t>
  </si>
  <si>
    <t>Ich bin nicht ortsgebunden und für alles offen</t>
  </si>
  <si>
    <t>in einer Region Europas	 Genaueres ist noch unbekannt.</t>
  </si>
  <si>
    <t>Irlanda</t>
  </si>
  <si>
    <t>Kanada</t>
  </si>
  <si>
    <t>keine Ahnung</t>
  </si>
  <si>
    <t>noch nicht sicher</t>
  </si>
  <si>
    <t>noch unbekannt/ ev. Indien, Südamerika,...</t>
  </si>
  <si>
    <t>Norvegia</t>
  </si>
  <si>
    <t>Norway</t>
  </si>
  <si>
    <t>Öesterreich</t>
  </si>
  <si>
    <t>Österreich - Deutschland</t>
  </si>
  <si>
    <t>Österreich, Schweiz, Schweden</t>
  </si>
  <si>
    <t>Regno Unito</t>
  </si>
  <si>
    <t>Schweiz, Deutschland</t>
  </si>
  <si>
    <t>Schweiz, Deutschland (eventuell später)</t>
  </si>
  <si>
    <t>spanien</t>
  </si>
  <si>
    <t>still don't know</t>
  </si>
  <si>
    <t>Svezia</t>
  </si>
  <si>
    <t>UK - DT</t>
  </si>
  <si>
    <t>Unentschieden</t>
  </si>
  <si>
    <t>Unione Europea</t>
  </si>
  <si>
    <t>USA</t>
  </si>
  <si>
    <t>weltweit</t>
  </si>
  <si>
    <t>Descriptives</t>
  </si>
  <si>
    <t>Std. Deviation</t>
  </si>
  <si>
    <t>Std. Error</t>
  </si>
  <si>
    <t>95% Confidence Interval for Mean</t>
  </si>
  <si>
    <t>Minimum</t>
  </si>
  <si>
    <t>Maximum</t>
  </si>
  <si>
    <t>Lower Bound</t>
  </si>
  <si>
    <t>Upper Bound</t>
  </si>
  <si>
    <t>Nützlichkeit des Praktikums</t>
  </si>
  <si>
    <t>Gute Begleitung im Betrieb</t>
  </si>
  <si>
    <t>Gute Begleitung durch den akademischen Tutor</t>
  </si>
  <si>
    <t>Gute Beziehungsebene</t>
  </si>
  <si>
    <t>Verknüpfung zwischen Theorie und Praxis</t>
  </si>
  <si>
    <t>Finanzielle und berufliche Anerkennung</t>
  </si>
  <si>
    <t>Materielle Gratifikation</t>
  </si>
  <si>
    <t>ANOVA</t>
  </si>
  <si>
    <t>Sum of Squares</t>
  </si>
  <si>
    <t>df</t>
  </si>
  <si>
    <t>Mean Square</t>
  </si>
  <si>
    <t>F</t>
  </si>
  <si>
    <t>Sig.</t>
  </si>
  <si>
    <t>Between Groups</t>
  </si>
  <si>
    <t>Within Groups</t>
  </si>
  <si>
    <t>Q23_2</t>
  </si>
  <si>
    <t>Praktikum in Südtirol
 | Tirocinio in Alto Adige (N=181)</t>
  </si>
  <si>
    <t>Praktikum im Italien**
 | Tirocinio in Italia** (N=45)</t>
  </si>
  <si>
    <t>Praktikum im deutschsprachigen 
Ausland  | Tirocinio nei Paesi tedescofoni (N=36)</t>
  </si>
  <si>
    <t>Praktikum im Ausland** | Tirocinio all'estero** (N=11)</t>
  </si>
  <si>
    <t>Insgesamt
Totale (N=434)</t>
  </si>
  <si>
    <t>Südtiroler Oberschulabschluss
Maturità altoatesina (N=211)</t>
  </si>
  <si>
    <t>Ausländischer EU Abschluss 
Maturità estera UE (N=47)</t>
  </si>
  <si>
    <t>Nicht-EU Ausländischer Abschluss
Maturità estera extra-UE (N=9)</t>
  </si>
  <si>
    <t>Italienischer* Oberschulabschluss
Maturità italiana* (N=164)</t>
  </si>
  <si>
    <t>*Ohne Südtirol
Senza l'Alto Adige</t>
  </si>
  <si>
    <t>Wirtschaftswissenschaften
Economia (N=249)</t>
  </si>
  <si>
    <t>Bildungswissenschaften (*)
Scienze della formazione (*) (N=97)</t>
  </si>
  <si>
    <t>Naturwissenschaften und Technik
Scienze e tecnologie (N=47)</t>
  </si>
  <si>
    <t>Informatik
Informatica (N=30)</t>
  </si>
  <si>
    <t>Design und Künste
Design e arti (N=5)</t>
  </si>
  <si>
    <t>Insgesamt
Totale</t>
  </si>
  <si>
    <t>Praktikum in Italien*
Tirocinio in Italia* (N=86)</t>
  </si>
  <si>
    <t>Praktikum im deutschsprachigen Ausland
Tirocinio nei Paesi tedescofoni (N=48)</t>
  </si>
  <si>
    <t>Praktikum im Ausland**
Tirocinio all'estero** (N=24)</t>
  </si>
  <si>
    <t>Praktikum in Südtirol
Tirocinio in Alto Adige (N=276)</t>
  </si>
  <si>
    <t>Auszuübende Tätigkeit
Attività desiderata</t>
  </si>
  <si>
    <t>Gewünschte Einrichtung
Struttura desiderata</t>
  </si>
  <si>
    <t>Zeitpunkt
Periodo</t>
  </si>
  <si>
    <t>Nähe Wohnort
Vicinanza residenza</t>
  </si>
  <si>
    <t>Finanzielle Vergütung
Compenso</t>
  </si>
  <si>
    <t>Nähe Studienort
Vicinanza luogo di studio</t>
  </si>
  <si>
    <t>Angebote der Online-Datenbank der Praktikumsangebote
Bacheca online delle offerte di tirocinio</t>
  </si>
  <si>
    <t>Beratungsgespräch Praktikum- und Jobservice
Consulenza Servizio Tirocini e Placement</t>
  </si>
  <si>
    <t>Beratungsgespräch eines akademischen Mitarbeiters
Consultazione con un collaboratore accademico</t>
  </si>
  <si>
    <t>Anschlagtafel der Arbeits- und Praktikumsangebote an der Universität
Bacheca del Servizio Tirocini e Placement</t>
  </si>
  <si>
    <t>Einblick in ein neues Fachgebiet
Conoscenza nuova materia</t>
  </si>
  <si>
    <t>Ppraxisbezogene Arbeitsweise
Conoscenza nuova materia</t>
  </si>
  <si>
    <t>Für beruflich relevante Interessen gelernt
Imparato cose significative per la professione</t>
  </si>
  <si>
    <t>Umsetzbarkeit des universitären Wissens
Applicare sapere universitario</t>
  </si>
  <si>
    <t>Routinetätigkeiten
Attività di routine</t>
  </si>
  <si>
    <t>Gesamtzufriedenheit
Soddisfazione complessiva</t>
  </si>
  <si>
    <t>Betriebstutor
Tutor aziendale</t>
  </si>
  <si>
    <t>Mit Erlerntem
Con l'apprendimento</t>
  </si>
  <si>
    <t>Betriebsklima
Clima aziendale</t>
  </si>
  <si>
    <t>Akademischer Tutor
Tutor accademico</t>
  </si>
  <si>
    <t>Wirtschaftswissenschaften
Economia (N=174)</t>
  </si>
  <si>
    <t>Bildungswissenschaften (*)
Scienze della formazione (*) (N=38)</t>
  </si>
  <si>
    <t>Naturwissenschaften und Technik
Scienze e tecnologie (N=34)</t>
  </si>
  <si>
    <t>Informatik
Informatica (N=23)</t>
  </si>
  <si>
    <t>Design und Künste
Design e arti (N=4)</t>
  </si>
  <si>
    <t>Insgesamt
Totale (N=139)</t>
  </si>
  <si>
    <t>Südtiroler Oberschulabschluss
Maturità altoatesina (N=40)</t>
  </si>
  <si>
    <t>Italienischer* Oberschulabschluss
Maturità italiana* (N=58)</t>
  </si>
  <si>
    <t>Europäischer Abschluss
Maturità estera europea (N=35)</t>
  </si>
  <si>
    <t>Außereuropäischer Abschluss
Maturità estera non europea (N=6)</t>
  </si>
  <si>
    <t>Südtiroler Oberschulabschluss
Maturità altoatesina (N=157)</t>
  </si>
  <si>
    <t>Italienischer* Oberschulabschluss
Maturità italiana* (N=98)</t>
  </si>
  <si>
    <t>Europäischer Abschluss
Maturità estera europea (N=11)</t>
  </si>
  <si>
    <t>Außereuropäischer Abschluss
Maturità estera non europea (N=3)</t>
  </si>
  <si>
    <t>Südtirol
Alto Adige</t>
  </si>
  <si>
    <t>Italien
Italia</t>
  </si>
  <si>
    <t>Deutschsprachiges Ausland
Paesi tedescofoni</t>
  </si>
  <si>
    <t>Ausland ohne D A CH
Estero senza Paesi tedescofoni</t>
  </si>
  <si>
    <t>bis zu einem Monat
fino a un mese</t>
  </si>
  <si>
    <t>zwischen einem und zwei Monate
tra uno e due mesi</t>
  </si>
  <si>
    <t>zwischen zwei und drei Monate
tra due e tre mesi</t>
  </si>
  <si>
    <t>über drei Monate
più di tre mesi</t>
  </si>
  <si>
    <t>Ein freiwilliges Praktikum
Tirocinio senza crediti fromativi</t>
  </si>
  <si>
    <t>Ein vom Studienplan vorgesehenes Praktikum
Tirocinio previsto dal piano di studi</t>
  </si>
  <si>
    <t>Aktive eigenständige Suche
Ricerca autonoma ed attiva</t>
  </si>
  <si>
    <t>Private Netzwerke
Rete privata</t>
  </si>
  <si>
    <t>Unibz</t>
  </si>
  <si>
    <t>Bereits dort tätig
Già attivo/a presso la struttura</t>
  </si>
  <si>
    <t>Andere Möglichkeiten
Altro</t>
  </si>
  <si>
    <t>Anderes
Altro</t>
  </si>
  <si>
    <t>Ein spezifisches Berufsfeld kennenlernen
Conoscere settore professionale</t>
  </si>
  <si>
    <t>Praktische Anwendung Studienerkentnisse
Mettere in pratica le conoscenze</t>
  </si>
  <si>
    <t>Kontakte für Einstieg in die Arbeitswelt
Contratti per l'ingresso nel mondo del lavoro</t>
  </si>
  <si>
    <t>Vermerk im (CV)
Riportare l'esperienza sul CV</t>
  </si>
  <si>
    <t>Vergütung
Compenso</t>
  </si>
  <si>
    <t>Problemlose Einarbeitung
Inserimento non problematico</t>
  </si>
  <si>
    <t>Berücksichtigtung eigener Interessen
Sono stati considerati i propri interessi</t>
  </si>
  <si>
    <t>Überfordernde Tätigkeiten
Pretese eccessive</t>
  </si>
  <si>
    <t>BetriebstutorIn
Tutor aziendale</t>
  </si>
  <si>
    <t>in der Lage, Aufgaben zu 
erklären
in grado di spiegare i compiti</t>
  </si>
  <si>
    <t>Begründete Vorgangsweise
Motiva il suo operato</t>
  </si>
  <si>
    <t>Klärendes Einführungsgespräch
Colloquio iniziale chiarificatorio</t>
  </si>
  <si>
    <t xml:space="preserve">Unterstützung bei Problemen
Sostegno in caso di necessità </t>
  </si>
  <si>
    <t>Hilfreiches Abschlussgespräch
Colloquio finale utile</t>
  </si>
  <si>
    <t>Regelmäßige Reflexion
 Regolare riflessione</t>
  </si>
  <si>
    <t>Klarheitvereinbarter Praktikumsziele
Chiarezza obiettivi tirocinio</t>
  </si>
  <si>
    <t>Verknüpfung Theorie - Praxis
Connessioni tra teoria e pratica</t>
  </si>
  <si>
    <t>Regelmäßige Reflexion
Regolare riflessione</t>
  </si>
  <si>
    <t>Faktotum
Tuttofare</t>
  </si>
  <si>
    <t>Belastung
Peso</t>
  </si>
  <si>
    <t>Ressource
Risorsa</t>
  </si>
  <si>
    <t>Betriebstutor</t>
  </si>
  <si>
    <t>Gesamtzufriedenheit</t>
  </si>
  <si>
    <t>Mitt</t>
  </si>
  <si>
    <t>Keine Kooperation
Nessuna occupazione</t>
  </si>
  <si>
    <t>Projektbezogene Beschäftigung
Occupazione a progetto</t>
  </si>
  <si>
    <t>Dauerhafte Beschäftigung
Occupazione continua</t>
  </si>
  <si>
    <t>Bereits vor Praktikum dort tätig
Lavoravo lí già prima del tirocinio</t>
  </si>
  <si>
    <t>Insgesamt (N=434)</t>
  </si>
  <si>
    <t>Wirtschaftswissenschaften (N=249)</t>
  </si>
  <si>
    <t>Bildungswissenschaften (*) (N=97)</t>
  </si>
  <si>
    <t>Naturwissenschaften und Technik
 (N=47)</t>
  </si>
  <si>
    <t>Informatik (N=30)</t>
  </si>
  <si>
    <t>Design und Künste (N=5)</t>
  </si>
  <si>
    <t>Keine Vergütung
Nessun compenso</t>
  </si>
  <si>
    <t>Andere Unterstützungsleistung
Altra forma di sostegno</t>
  </si>
  <si>
    <t>Keine Unterstützungsleistung
Nessun'altra forma di sostegno</t>
  </si>
  <si>
    <t>Eher angemessen | Piuttosto adeguato</t>
  </si>
  <si>
    <t>Überhaupt nicht angemessen | Non adeguato</t>
  </si>
  <si>
    <t xml:space="preserve"> Die Dienstleistung war hilfreich
Il lavoro del Servizio è stato utile</t>
  </si>
  <si>
    <t>Meine Anfragen wurden schnell und zuverlässig beantwortet
Ho ricevuto risposte veloce ed attendibili</t>
  </si>
  <si>
    <t>Die Antworten waren klar und zielführend
Le risposte sono state chiare e mirate</t>
  </si>
  <si>
    <t>Die Informationen auf der Uni-Webseite  sind verständlich und hilfreich.
Le informazioni del servizio sul sito dell'unibz sono comprensibili e utili</t>
  </si>
  <si>
    <t>Keine bezahlte Tätigkeit
Nessuna attività retribuita</t>
  </si>
  <si>
    <t>Tätigkeit ohne Zusammenhang mit Studium
Attività non attinente agli studi</t>
  </si>
  <si>
    <t>Tätigkeit in Zusammenhang mit Studium
Attività attinente agli studi</t>
  </si>
  <si>
    <t>Restliches Italien
restante Italia</t>
  </si>
  <si>
    <t>D A CH-Staaten
Paesi tedescofoni</t>
  </si>
  <si>
    <t>Andere/s europäische/s Land/Länder
Altro/i Paese/i europeo/i</t>
  </si>
  <si>
    <t>Außereuropäische Staaten
Paesi extraeuropei</t>
  </si>
  <si>
    <t>Ausland
Estero</t>
  </si>
  <si>
    <t>Bereits Beruftätig
Lavora già</t>
  </si>
  <si>
    <r>
      <t xml:space="preserve">Europa gesamt oder versch. Länder
</t>
    </r>
    <r>
      <rPr>
        <sz val="9"/>
        <rFont val="Arial"/>
        <family val="2"/>
      </rPr>
      <t>Europa o diversi paesi europei</t>
    </r>
  </si>
  <si>
    <t>Insgesamt
Totale (N=269)</t>
  </si>
  <si>
    <t>Norditalien
Italia del Nord</t>
  </si>
  <si>
    <t>D A CH - Staaten
Paesi tedescofoni</t>
  </si>
  <si>
    <r>
      <t xml:space="preserve">Europa gesamt oder versch. Europ. Länder (inkl. D A CH)
</t>
    </r>
    <r>
      <rPr>
        <strike/>
        <sz val="9"/>
        <color rgb="FF000000"/>
        <rFont val="Arial"/>
        <family val="2"/>
      </rPr>
      <t>Europa in generale o diversi paesi europei (incl. Paesi ted.)</t>
    </r>
  </si>
  <si>
    <t>Andere Länder
Altri Paesi</t>
  </si>
  <si>
    <t>Nicht angegeben
Non specificato</t>
  </si>
  <si>
    <r>
      <t xml:space="preserve">Europa gesamt oder versch. Länder | </t>
    </r>
    <r>
      <rPr>
        <strike/>
        <sz val="9"/>
        <color rgb="FF000000"/>
        <rFont val="Arial"/>
        <family val="2"/>
      </rPr>
      <t>Europa o diversi paesi europei</t>
    </r>
  </si>
  <si>
    <t>Antwortende N
Questionari non compilati N</t>
  </si>
  <si>
    <t>Antwortende N
Questionari compilati N</t>
  </si>
  <si>
    <t>Italienische</t>
  </si>
  <si>
    <t>Europäische</t>
  </si>
  <si>
    <t>Andere Staatsbürgerschaft</t>
  </si>
  <si>
    <t>bis 2016</t>
  </si>
  <si>
    <t>seit 2017</t>
  </si>
  <si>
    <t>Kurs</t>
  </si>
  <si>
    <t>1 (sehr schlecht)</t>
  </si>
  <si>
    <t>7 (ausgezeichnet)</t>
  </si>
  <si>
    <t>ST</t>
  </si>
  <si>
    <t>A</t>
  </si>
  <si>
    <t>I</t>
  </si>
  <si>
    <t>Italien | Italia</t>
  </si>
  <si>
    <t>Ausland ohne DACH | Estero senza paesi tedescofoni</t>
  </si>
  <si>
    <t>Informatik
Informatica (N=36)</t>
  </si>
  <si>
    <t>Faire Behandlung | Trattamento corretto</t>
  </si>
  <si>
    <t>Nur Geld</t>
  </si>
  <si>
    <t>Nur Unter</t>
  </si>
  <si>
    <t>Nix</t>
  </si>
  <si>
    <t>Geld und Verg</t>
  </si>
  <si>
    <t>Sehr</t>
  </si>
  <si>
    <t>Eher</t>
  </si>
  <si>
    <t>Kaum</t>
  </si>
  <si>
    <t>Gor net</t>
  </si>
  <si>
    <t>Keine Kooperation | Nessuna cooperazione</t>
  </si>
  <si>
    <t>Ja, eine dauerhafte Beschäftigung | Si, un occupazione continua</t>
  </si>
  <si>
    <t>Ja, eine projektbezogene Beschäftigung | Occupazione a progetto</t>
  </si>
  <si>
    <t>Ich arbeitete dort bereits vor Praktikumsbeginn | Lì giá prima del tirocinio</t>
  </si>
  <si>
    <t>keine</t>
  </si>
  <si>
    <t>Restliches Italien oder gesamtes Staatsgebiet | Altre zone italiane o Italia intera</t>
  </si>
  <si>
    <t xml:space="preserve"> Südtirol | Alto Adige</t>
  </si>
  <si>
    <t>DACH-Staaten | Paesi tedescofoni</t>
  </si>
  <si>
    <t>Italien | Italia (**)</t>
  </si>
  <si>
    <t>Q9 Wie wichtig waren für Sie die folgenden Aspekte in Bezug auf das Praktikum? Eine Vergütung zu erhalten.</t>
  </si>
  <si>
    <t>Q9 Wie wichtig ... ? Kontakte für den Jobeinstieg zu knüpfen bzw. zu vertiefen.</t>
  </si>
  <si>
    <t>Q9 Wie wichtig ... ? Ein spezifisches Berufsfeld kennen zu lernen.</t>
  </si>
  <si>
    <t>Q9 Wie wichtig ... ? Die im Studium erworbenen Kenntnisse praktisch anzuwenden</t>
  </si>
  <si>
    <t>Q9 Wie wichtig ... ? Der Vermerk im Lebenslauf (CV).</t>
  </si>
  <si>
    <t>Vergütung</t>
  </si>
  <si>
    <t>Kontakte Jobeinstieg</t>
  </si>
  <si>
    <t>Vermerk Lebenslauf</t>
  </si>
  <si>
    <t>Prak Kenntnisse anzuwenden</t>
  </si>
  <si>
    <t>Auszuübende Tätigkeit | Attività desiderata</t>
  </si>
  <si>
    <t>Gewünschte Einrichtung | Struttura desiderata</t>
  </si>
  <si>
    <t>Nähe Studienort | Vicinanza luogo di studio</t>
  </si>
  <si>
    <t>In der Lage, Aufgaben zu 
erklären | In grado di spiegare i compiti</t>
  </si>
  <si>
    <t>Monetäre Vergütung + Unterstützung | Compenso monetario e sostegno</t>
  </si>
  <si>
    <t>Nur monetäre Vergütung | Solo compenso monetario</t>
  </si>
  <si>
    <t>Nur Unterstützung | Solo altro sostegno</t>
  </si>
  <si>
    <t>Keine Form der Vergütung | Nessuna forma di compenso</t>
  </si>
  <si>
    <t>Einbringen eigener Ideen | Contribuire con le proprie idee</t>
  </si>
  <si>
    <t>B</t>
  </si>
  <si>
    <t>C</t>
  </si>
  <si>
    <t>E</t>
  </si>
  <si>
    <t>Praktikum in Südtirol
Tirocinio in Alto Adige (N=181)</t>
  </si>
  <si>
    <t>Praktikum in Italien*
Tirocinio in Italia* (N=45)</t>
  </si>
  <si>
    <t>Praktikum im deutschsprachigen Ausland
Tirocinio nei Paesi tedescofoni (N=36)</t>
  </si>
  <si>
    <t>Praktikum im Ausland**
Tirocinio all'estero** (N=4)</t>
  </si>
  <si>
    <t>Im Großen und Ganzen | Nel complesso sì</t>
  </si>
  <si>
    <t>Andere europäische Länder | Altri paesi europei</t>
  </si>
  <si>
    <t>Andere Länder | Altri paesi</t>
  </si>
  <si>
    <t>Insgesamt (434)</t>
  </si>
  <si>
    <t>Economia (N=249)</t>
  </si>
  <si>
    <t>Scienze della formazione (*) (N=97)</t>
  </si>
  <si>
    <t>Scienze e tecnologie (N=47)</t>
  </si>
  <si>
    <t>Informatica (N=30)</t>
  </si>
  <si>
    <t>Design e arti (N=5)</t>
  </si>
  <si>
    <t>Maturità altoatesina (N=211)</t>
  </si>
  <si>
    <t>Maturità italiana* (N=164)</t>
  </si>
  <si>
    <t>Maturità estera UE (N=47)</t>
  </si>
  <si>
    <t>Andere italienische Provinz</t>
  </si>
  <si>
    <t>Deutschsprachiges EU-Land (D/A/CH)</t>
  </si>
  <si>
    <t>Anderes Land</t>
  </si>
  <si>
    <t>Nicht zuweisbar</t>
  </si>
  <si>
    <t>Frequenza</t>
  </si>
  <si>
    <t>Percentuale</t>
  </si>
  <si>
    <t>Percentuale valida</t>
  </si>
  <si>
    <t>Percentuale cumulata</t>
  </si>
  <si>
    <t>Validi</t>
  </si>
  <si>
    <t>Albania</t>
  </si>
  <si>
    <t>Arcole (VR)</t>
  </si>
  <si>
    <t>Asolo</t>
  </si>
  <si>
    <t>Asti</t>
  </si>
  <si>
    <t>Avon, Colorado</t>
  </si>
  <si>
    <t>Bad Nauheim, Deutschland</t>
  </si>
  <si>
    <t>Bangkok</t>
  </si>
  <si>
    <t>Belgrad, Serbien</t>
  </si>
  <si>
    <t>Bergamo</t>
  </si>
  <si>
    <t>Berlin</t>
  </si>
  <si>
    <t>Berlino</t>
  </si>
  <si>
    <t>Bibione (Ve)</t>
  </si>
  <si>
    <t>Bibione (VE)</t>
  </si>
  <si>
    <t>Bologna</t>
  </si>
  <si>
    <t>Brescia</t>
  </si>
  <si>
    <t>Brüssel</t>
  </si>
  <si>
    <t>Bruxelles</t>
  </si>
  <si>
    <t>Castelfranco Veneto</t>
  </si>
  <si>
    <t>Cavalese</t>
  </si>
  <si>
    <t>Cles</t>
  </si>
  <si>
    <t>Darzo frazione di Storo</t>
  </si>
  <si>
    <t>Desenzano del Garda (Brescia)</t>
  </si>
  <si>
    <t>Dortmund</t>
  </si>
  <si>
    <t>Düsseldorf</t>
  </si>
  <si>
    <t>Emirati Arabi Uniti</t>
  </si>
  <si>
    <t>Erba (Como)</t>
  </si>
  <si>
    <t>Erlangen</t>
  </si>
  <si>
    <t>Erlangen - Germania</t>
  </si>
  <si>
    <t>Faenza</t>
  </si>
  <si>
    <t>Florenz</t>
  </si>
  <si>
    <t>Francia-st. Haon le Chatel</t>
  </si>
  <si>
    <t>Frankfurt am Main</t>
  </si>
  <si>
    <t>Gardasee</t>
  </si>
  <si>
    <t>Gemona del Friuli</t>
  </si>
  <si>
    <t>Germania, Berlino</t>
  </si>
  <si>
    <t>Hallbergmoos</t>
  </si>
  <si>
    <t>Hallstatt</t>
  </si>
  <si>
    <t>Hamburg, Deutschland</t>
  </si>
  <si>
    <t>Heilbronn</t>
  </si>
  <si>
    <t>Helsinki</t>
  </si>
  <si>
    <t>Kenya</t>
  </si>
  <si>
    <t>Kitzingen (Bayern)</t>
  </si>
  <si>
    <t>Lago di Garda</t>
  </si>
  <si>
    <t>LAS PALMAS</t>
  </si>
  <si>
    <t>Levico Terme</t>
  </si>
  <si>
    <t>Levico Terme (TN)</t>
  </si>
  <si>
    <t>Lido di Camaiore</t>
  </si>
  <si>
    <t>Liverpool</t>
  </si>
  <si>
    <t>London</t>
  </si>
  <si>
    <t>Londra</t>
  </si>
  <si>
    <t>Lugano</t>
  </si>
  <si>
    <t>Maastricht, Niederlande</t>
  </si>
  <si>
    <t>Mailand</t>
  </si>
  <si>
    <t>Malè</t>
  </si>
  <si>
    <t>Marcon (VE)</t>
  </si>
  <si>
    <t>Mezzocorona</t>
  </si>
  <si>
    <t>Milano</t>
  </si>
  <si>
    <t>Monaco</t>
  </si>
  <si>
    <t>Monaco di Baviera</t>
  </si>
  <si>
    <t>Monza</t>
  </si>
  <si>
    <t>Müchen</t>
  </si>
  <si>
    <t>Mumbai, India</t>
  </si>
  <si>
    <t>München</t>
  </si>
  <si>
    <t>Neuss</t>
  </si>
  <si>
    <t>Niederwinkling (Bayern)</t>
  </si>
  <si>
    <t>Niederwinkling, Bayern</t>
  </si>
  <si>
    <t>Nogaredo (TN)</t>
  </si>
  <si>
    <t>Nürnberg</t>
  </si>
  <si>
    <t>Padova</t>
  </si>
  <si>
    <t>Parigi</t>
  </si>
  <si>
    <t>Paris, France</t>
  </si>
  <si>
    <t>PIANORO (BO)</t>
  </si>
  <si>
    <t>Pozza di Fassa</t>
  </si>
  <si>
    <t>Ragoli</t>
  </si>
  <si>
    <t>Riva del Garda (TN)</t>
  </si>
  <si>
    <t>Roma</t>
  </si>
  <si>
    <t>Roverè della Luna</t>
  </si>
  <si>
    <t>Rovereto</t>
  </si>
  <si>
    <t>Sarnico  (BG)</t>
  </si>
  <si>
    <t>Schio</t>
  </si>
  <si>
    <t>Sopron</t>
  </si>
  <si>
    <t>St. Moritz</t>
  </si>
  <si>
    <t>Stuttgart - Deutschland</t>
  </si>
  <si>
    <t>Susegana (Veneto)</t>
  </si>
  <si>
    <t>Sydney</t>
  </si>
  <si>
    <t>Tarifa (Spanien)</t>
  </si>
  <si>
    <t>Thailand</t>
  </si>
  <si>
    <t>Tione di Trento</t>
  </si>
  <si>
    <t>Torino</t>
  </si>
  <si>
    <t>Tornesch / DE</t>
  </si>
  <si>
    <t>Trentino</t>
  </si>
  <si>
    <t>Trentino Vallagarina</t>
  </si>
  <si>
    <t>Trento</t>
  </si>
  <si>
    <t>Treviso</t>
  </si>
  <si>
    <t>UK</t>
  </si>
  <si>
    <t>Val di Fassa, Vigo di Fassa</t>
  </si>
  <si>
    <t>Val di Fiemme</t>
  </si>
  <si>
    <t>Valsamoggia</t>
  </si>
  <si>
    <t>Valsugana</t>
  </si>
  <si>
    <t>Vercelli</t>
  </si>
  <si>
    <t>Verona</t>
  </si>
  <si>
    <t>Vittoria, Sicilia</t>
  </si>
  <si>
    <t>Vittorio Veneto</t>
  </si>
  <si>
    <t>Voralberg (Austria)</t>
  </si>
  <si>
    <t>Wien</t>
  </si>
  <si>
    <t>Zugliano (VI)</t>
  </si>
  <si>
    <t>5 missing</t>
  </si>
  <si>
    <t>!!!
271 Südtirol</t>
  </si>
  <si>
    <t>Q35_B</t>
  </si>
  <si>
    <t>Attraktivität für Akademiker</t>
  </si>
  <si>
    <t xml:space="preserve">Fragen: </t>
  </si>
  <si>
    <t>1) Fakultät nach Matura</t>
  </si>
  <si>
    <t>2) Verteilungen</t>
  </si>
  <si>
    <t>% casi colonna</t>
  </si>
  <si>
    <t>Q11 Ich habe Einblick in ein neues Fachgebiet erhalten.</t>
  </si>
  <si>
    <t>Q11 Ich habe Dinge gelernt, die für meine beruflichen Interessen relevant sind.</t>
  </si>
  <si>
    <t>Q11 Ich konnte das im Studium erlangte Wissen umsetzen.</t>
  </si>
  <si>
    <t>Q11 Ich habe nur Routinetätigkeiten durchgeführt.</t>
  </si>
  <si>
    <t>Q11 Durch die Tätigkeit konnte ich eine praxisbezogene Arbeitsweise entwickeln.</t>
  </si>
  <si>
    <t>Q9 Eine Vergütung zu erhalten.</t>
  </si>
  <si>
    <t>Q9 Kontakte für den Jobeinstieg zu knüpfen bzw. zu vertiefen.</t>
  </si>
  <si>
    <t>Q9 Die im Studium erworbenen Kenntnisse praktisch anzuwenden.</t>
  </si>
  <si>
    <t>Q9 Der Vermerk im Lebenslauf (CV).</t>
  </si>
  <si>
    <t>Q16  Mit meinem Betriebstutor fanden regelmäßig Reflexionsgespräche über praktikumsbezogene Aspekte statt.</t>
  </si>
  <si>
    <t>% casi riga strato</t>
  </si>
  <si>
    <t>Sprache</t>
  </si>
  <si>
    <t>TOT</t>
  </si>
  <si>
    <t>Sehr angemessen</t>
  </si>
  <si>
    <t>Eher angemessen</t>
  </si>
  <si>
    <t>Kaum angemessen</t>
  </si>
  <si>
    <t>Überhaupt nicht angemessen</t>
  </si>
  <si>
    <t>Q35 Perspektiven von Akademikern Ihres Faches auf dem Arbeitsmarkt?</t>
  </si>
  <si>
    <t>Q35 Attraktivität des südtirolern Arbeitsmarktes für Akademiker</t>
  </si>
  <si>
    <t>Q35_B Begründung Attraktivität Arbeitsmarktes für Akademiker</t>
  </si>
  <si>
    <t xml:space="preserve"> Der südtiroler Arbeitsmarkt ist viel zu klein und Südtirol ist im allgemeinen technologisch noch nicht so weit fortge</t>
  </si>
  <si>
    <t>- man findet leicht eine Arbeit, wenn man bereit ist alles zu machen  -es wird für Studenten vieles Angeboten (nur am W</t>
  </si>
  <si>
    <t>-schlechte Bezahlung, teilweise ausbeuterisch und lobbymäßig abgesprochene Nettogehälter als Einstiegsgehalt  -auf la</t>
  </si>
  <si>
    <t>Accogliente ed attrezzato, pronto all'integrazione dei giovani</t>
  </si>
  <si>
    <t>Akademiker habe gute Chancen um in den Arbeitsmarkt einzusteigen.</t>
  </si>
  <si>
    <t>Als Journalistin deutscher Muttersprache gibt es in Südtirol kaum Stellen - vor allem wenn man an Qualitätsjournalismu</t>
  </si>
  <si>
    <t>Andere Länder wie Deutschland, Österreich oder die Schweiz scheinen mehr bieten zu können.</t>
  </si>
  <si>
    <t>Annualmente l'Alto Adige risulta tra le province italiane in cui i giovani laureati trovano piú facilmente lavoro.  Il</t>
  </si>
  <si>
    <t>Arbeit gibt es genug aber das Ausland interessiert mich auch.</t>
  </si>
  <si>
    <t>Arbeitslosigkeit, Schwierigkeiten mit Absolvierung der Staatsprüfung, Zweisprachigkeit, sehr lange Einlerungsphasen, un</t>
  </si>
  <si>
    <t>Arbeitsplätze sind meist schlechter bezahlt als im Ausland. Fixe Stellen sind schwierig zu finden.</t>
  </si>
  <si>
    <t>Attraktiv</t>
  </si>
  <si>
    <t>Basandomi sulle esperienze di altri laureati reputo che il mercato del lavoro alto atesino offra e possa offrire anche i</t>
  </si>
  <si>
    <t>Bisherige Erfahrung bei Jobsuche</t>
  </si>
  <si>
    <t>Bozen betreibt sehr viel Recherche und das Leben in generellem ist sehr anspruchsvoll, auch gehaltsweise steht Bozen bes</t>
  </si>
  <si>
    <t>BSC. Studium ist selten gefragt, weiteres Masterstudium wird erfordert</t>
  </si>
  <si>
    <t>Buon posto per lavorare ma non offre tantissime realtà</t>
  </si>
  <si>
    <t>Buone offerte di lavoro.</t>
  </si>
  <si>
    <t>c'è diversa offerta di lavoro.</t>
  </si>
  <si>
    <t>Chi ha svolto l'università di Bolzano ha statisticamente buone possibilità di trovare presto un lavoro</t>
  </si>
  <si>
    <t>Ci sono buone possibilità di trovare lavoro, sopratutto partendo dal presupposto delle lingue.</t>
  </si>
  <si>
    <t>ci sono buone prospettive per i neo-laureati perche` l´universita`offre consulenza e aiuto nell´orientamento nel mondo</t>
  </si>
  <si>
    <t>ci sono molte opportunità di lavoro in diversi ambiti.</t>
  </si>
  <si>
    <t>Ci sono molte possibilità di impiego</t>
  </si>
  <si>
    <t>Ci sono ottime possibilità lavorative in A.A</t>
  </si>
  <si>
    <t>Come scritto in precedenza, è da più di un anno che vivo in Germania e non ho ben chiara la situazione dei lavoratori/</t>
  </si>
  <si>
    <t>con opportunità di impiego rapido e adeguatamente retribuito;ambiente di lavoro giovane e stimolante</t>
  </si>
  <si>
    <t>Considero l'Alto Adige una provincia che offre molte possibilità lavorative, in modo particolare nel settore del turism</t>
  </si>
  <si>
    <t>Contesto privilegiato, in grado di investire proficuamente i soldi di cui dispone, a vantaggio di sviluppo ed occupazion</t>
  </si>
  <si>
    <t>Credo che  la laurea in unibz sia importante soprattutto nel contesto trilingue in cui viviamo tutti i giorni!</t>
  </si>
  <si>
    <t>Credo che al giorno d'oggi una laurea sia necessaria per trovare un buon lavoro. L'Alto Adige sembra offrire buone oppor</t>
  </si>
  <si>
    <t>Credo che i laureati nel mio ambito di studi siano più agevolati rispetto agli altri laureati.</t>
  </si>
  <si>
    <t>Credo che il mondo del lavoro altoatesino offra molte possibilità che nel resto d'Italia non sono presenti, grazie anch</t>
  </si>
  <si>
    <t>Credo che il mondo del lavoro atesino possa essere una più grande opportunità per i giovani laureati rispetto alle alt</t>
  </si>
  <si>
    <t>Credo che il terzo settore in Alto-Adige sia piuttosto incentivato e sviluppato, dunque le possibilità di trovare una c</t>
  </si>
  <si>
    <t>Credo che il Trentino-Alto Adige abbia enormi risorse come paesaggi e persone le quali significano benessere e sport, cu</t>
  </si>
  <si>
    <t>Credo che in Alto Adige ci sia abbastanza offerta lavorativa per giovani interessati nel mio settore e a Bolzano sopratt</t>
  </si>
  <si>
    <t>Credo che l'Alto Adige offra tanto in ambito lavorativo per neolaureati rispetto al resto d'Italia.</t>
  </si>
  <si>
    <t>Credo che L'Alto Adige sia una regione fiorente che offre numerose possibilità d'impiego, ma le possibilità di trovare</t>
  </si>
  <si>
    <t>Credo che la possibilità di studiare in 3 lingue dia una maggiore possibilità di trovare lavoro in futuro.</t>
  </si>
  <si>
    <t>Credo che lAlto Adige possa offrire ai laureati diverse possibilità lavorative in molteplici ambiti.</t>
  </si>
  <si>
    <t>Credo ci sia parecchia attenzione nell'accorgersi e ingaggiare i giovani laureati.</t>
  </si>
  <si>
    <t>Credo fermamente che in Alto Adige i neolaureati vengano presi seriamente dalle aziende. Se poi ci si è laureati in Uni</t>
  </si>
  <si>
    <t>Credo il mondo del lavoro in Alto Adige offra complessivamente più possibilità, sia per i giovani (neo laureati e non)</t>
  </si>
  <si>
    <t>Da die allgemeine Lebensqualität recht hoch ist, ist vermutlich auch der Arbeitsmarkt entsprechend</t>
  </si>
  <si>
    <t>Da ich Deutscher bin und nicht vorhabe, dauerhaft in Südtirol zu bleiben, kann ich die Frage nicht beantworten</t>
  </si>
  <si>
    <t>Da ich mich als durchaus gut ausgebildet bezeichnen würde habe ich vor allem im Tourismus in Südtirol gute Chancen am</t>
  </si>
  <si>
    <t>Da mein Praktikumsbetrieb wirtschaftlich sehr erfolgreich war und kontinuierlich wuchs, beobachtete ich, dass jeden Mona</t>
  </si>
  <si>
    <t>Dato il periodo di crisi economica che stiamo attraversando, la ricerca di un impiego è difficile anche per un brillant</t>
  </si>
  <si>
    <t>der Arbeitsmarkt in Südtirol bietet, meiner Meinung nach, Akademikern im Wirtschaftsbereich ein abwechslungsreiches Spe</t>
  </si>
  <si>
    <t>Der Arbeitsmarkt in Südtirol erscheint mir träge, bürokratisch, nicht gut vergütet zu sein(im Verhältnis zu den Leb</t>
  </si>
  <si>
    <t>Der Arbeitsmarkt mit Absolventen eines ähnlichen Studiengangs ist sehr überlaufen, daher ist es wichtig einen Weg zu f</t>
  </si>
  <si>
    <t>Der südtiroler Arbeitsmarkt bietet immer mehr Möglichkeiten. Vor allem im Sport-und Eventorganisatorischen Bereich gib</t>
  </si>
  <si>
    <t>Der Südtiroler Arbeitsmarkt ist meiner Meinung nach sehr gut und bietet viele Möglichkeiten. Ein so weit-greifendes St</t>
  </si>
  <si>
    <t>Der Südtiroler Arbeitsmarkt ist viel zu klein und Südtirol ist im allgemeinen technologisch nicht so weit fortgeschrit</t>
  </si>
  <si>
    <t>Der südtiroler Arbeitsmarkt ist viel zu klein und Südtirol ist im allgemeinen technologisch noch nicht so weit fortges</t>
  </si>
  <si>
    <t>Die dreisprachige Ausrichtung bietet eine solide Grundlage</t>
  </si>
  <si>
    <t>Die südtiroler Betriebe sind großteils gesund und deshalb auf der Suche nach tüchtigen und international ausgerichtet</t>
  </si>
  <si>
    <t>Die Wirtschaftsfakultät an der UNIBZ liefert eine sehr gute Ausbildung.  Die Arbeitsmöglichkeiten sind in Südtirol ge</t>
  </si>
  <si>
    <t>Durante la ricerca di un tirocinio, ho avuto modo di notare che l'Alto Adige offre buone possibilità lavorative. E, mol</t>
  </si>
  <si>
    <t>Durch die Fächer wie diritto wird sich die UNI Bozen nie komplett internationalisieren</t>
  </si>
  <si>
    <t>Durch Migration bzw. Flucht immer mehr Menschen, die Unterstützung brauchen,   Durch Leistungsgesellschaft steigende An</t>
  </si>
  <si>
    <t>È più vivace di quello nazionale, tuttavia la scelta è ridotta a causa delle poche aziende che ricercano personale al</t>
  </si>
  <si>
    <t>È presente un fitto tessuto di aziende in cerca di lavoratori qualificati</t>
  </si>
  <si>
    <t>è risaputo che il mondo del lavoro altoatesino è aperto ai neolaureati, anche se le uniche esperienze che ho avuto son</t>
  </si>
  <si>
    <t>É un territorio che sta crescendo</t>
  </si>
  <si>
    <t>eher wenige Möglichkeiten, speziell auch für nicht Südtiroler</t>
  </si>
  <si>
    <t>Es gibt Betriebe die Personen mit unserem Fachwissen brauchen</t>
  </si>
  <si>
    <t>Es gibt gute Foerderungen und viel Arbeit fuer hochqualifiziertes Personal</t>
  </si>
  <si>
    <t>Es ist bestimmt einfach eine Arbeit zu finden hier als im Vergleich zu anderen Städten in Italien, aber auf Design bezo</t>
  </si>
  <si>
    <t>Es ist schwierig einen Job zu bekommen, weil in vielen Orten Menschen mit Erfahrung gesucht werden, diese Eigenschaft wi</t>
  </si>
  <si>
    <t>Es stehen gute Möglichkeiten offen  -Die gute Lage ermöglicht gute Verbindungen   -Innovatives Umfeld</t>
  </si>
  <si>
    <t>Es werden zwar Informatiker gesucht, allerdings ist die Auswahl an Arbeitsplätzen gering.</t>
  </si>
  <si>
    <t>Essendo di Bolzano, conosco molti coetanei già laureati che, una volta terminati gli studi, hanno trovato un posto di l</t>
  </si>
  <si>
    <t>For those with degrees in the field of Economics, knowledge and skills acquired at University can be easily applicable,</t>
  </si>
  <si>
    <t>Fortgeschrittenen</t>
  </si>
  <si>
    <t>Frage Nummer 34. ist schwierig zu beantworten und hängt meiner Meinung nach davon ab, auf welche Fachrichtung man sich</t>
  </si>
  <si>
    <t>für Akademiker ein nicht sehr breit gefächertes Angebot, wenig Aufstiegsmöglichkeiten</t>
  </si>
  <si>
    <t>Für manche Akademiker ist Südtirol nicht attraktiv genug</t>
  </si>
  <si>
    <t>Geringes Angebot an fordernden öffentlichen Stellen, Aufnahme immer an Staatsprüfung und jeweilige Sprachgruppe bzw. K</t>
  </si>
  <si>
    <t>geringes Einkommen im Sozialen Bereich, Südtiroler Arbeitsmarkt kommt mir persönlich bezüglich Handwerklicher Berufe</t>
  </si>
  <si>
    <t>gute sprachkenntnisse und gute arbeitsauswahl</t>
  </si>
  <si>
    <t>gutes Arbeitsangebot, starke und wachsende Firmen mit Potenzial</t>
  </si>
  <si>
    <t>Habe häufig die Erfahrung gemacht, dass einige Südtiroler sehr intolerant und wenig aufgeschlossen sind gegenüber gut</t>
  </si>
  <si>
    <t>Hängt teilweise bzw. vom Akademiker ab</t>
  </si>
  <si>
    <t>Ho avuto esperienza di diversi giovani inseriti nel mondo del lavoro in Alto Adige con mansioni di responsabilità e tro</t>
  </si>
  <si>
    <t>Ho avuto molte occasioni di lavoro diverse nella mia pur breve carriera lavorativa, e mi ritengo fortunato perché ho av</t>
  </si>
  <si>
    <t>Ho l'impressione che il mondo del lavoro alto atesino sia molto più aperto e disponibile ai giovani rispetto ad altre z</t>
  </si>
  <si>
    <t>Ho l'impressione che le opportunità di lavoro in Alto Adige siano molteplici, se padroneggi bene la lingua tedesca.</t>
  </si>
  <si>
    <t>Höhere Bildung wird in unserer Region sehr positiv gesehen.</t>
  </si>
  <si>
    <t>I guess the faculty I am currently studying in (communication sciences and culture) is futurist due to the fact that all</t>
  </si>
  <si>
    <t>I have no idea about ST labor market per se, but I am not planning to look for a job here</t>
  </si>
  <si>
    <t>I laureati che conosco e che hanno cercato lavoro in Alto Adige hanno avuto quasi tutti la fortuna di trovare un posto n</t>
  </si>
  <si>
    <t>I noticed that graduates in South Tyrol can find a position easier than in other Italian regions</t>
  </si>
  <si>
    <t>I personally feel as a foreigner one has to struggle hard to create an opportunity.</t>
  </si>
  <si>
    <t>Ich denke Südtirol kann für gewisse Bereiche sehr attraktiv sein, vor allem Landwirtschaft und Tourismus.</t>
  </si>
  <si>
    <t>Ich denke, dass die Attraktivität des Südtiroler Arbeitsmarkts sehr vom absolvierten Studium abhängig ist.</t>
  </si>
  <si>
    <t>Ich denke, dass ein Akademiker in Südtirol die Möglichkeit hat, eine Tätigkeit auszuüben, die in Zusammenhang mit de</t>
  </si>
  <si>
    <t>Ich denke, dass gut ausgebildetes Personal benötigt wird.</t>
  </si>
  <si>
    <t>Ich denke, dass hier in Südtirol jede/r die/der Zweidprachig ist, gute Chancen hat, einen Arbeitsplatz zu finden!</t>
  </si>
  <si>
    <t>Ich denke, durch die Dreisprachigkeit haben wir sehr gute Chancen auf den Arbeitsmarkt. Da ich gerne was im Bereich Spor</t>
  </si>
  <si>
    <t>Ich finde, dass Akademiker meines Faches auf dem Arbeitsmarkt sehr gute Perspektiven haben. Die Freie Universität Bozen</t>
  </si>
  <si>
    <t>Ich glaube Akademiker haben in S-Tirol gute Chancen eine Arbeit zu finden. Allerdings bin ich kritisch, ob die Akademisi</t>
  </si>
  <si>
    <t>Ich glaube hier in Südtirol hat man gute Chancen einen guten Job zu finden</t>
  </si>
  <si>
    <t>Ich glaube Südtirol ist von der Größe, sowie von der Denkweise zu klein.</t>
  </si>
  <si>
    <t>Ich glaube, dass der Südtiroler Arbeitsmarkt nicht genug Möglichkeiten für Akademiker bietet, da er zu eng gefächert</t>
  </si>
  <si>
    <t>Ich glaube, dass es im Bereich Agrarwissenschaften viele Arbeitsmöglichkeiten in Südtirol gibt und es in Zukunft viele</t>
  </si>
  <si>
    <t>Ich habe 4 gewählt, weil ich es nicht so genau sagen kann und 4 in der Mitte als neutral gewertet werden kann. Denke ab</t>
  </si>
  <si>
    <t>Ich konnte durch mein vorausgegangenes Wissen viele Aufgaben lösen und fühlte mich sicher beim Arbeiten</t>
  </si>
  <si>
    <t>Ich muss ab Herbst wieder arbeiten und möchte gerne als Sozialpädagogin durchstarten</t>
  </si>
  <si>
    <t>Ich schätze für Akademiker gibt es in Südtirol zahlreiche Möglichkeiten, beispielsweise bei EURAC, Land Südtirol, b</t>
  </si>
  <si>
    <t>Il mercato altoatesino offre molte opportunità di lavoro. Vi sono molte aziende, e se ci si impegna nella ricerca, un'o</t>
  </si>
  <si>
    <t>Il mio percorso di studi non è altamente professionalizzante (PPE) e quindi presuppone una continuazione degli studi pi</t>
  </si>
  <si>
    <t>Il mondo del lavoro alto altesino risulta essere leggermente più 'protettivo' nei confronti dei neo-laureati</t>
  </si>
  <si>
    <t>Il mondo del lavoro alto atesino credo offra molte possibilità per i laureati, a patto che questi abbiano le competenze</t>
  </si>
  <si>
    <t>Il mondo del lavoro alto atesino è più sviluppato e offre più possibilità rispetto ad altre provincie/regioni italia</t>
  </si>
  <si>
    <t>Il mondo del lavoro alto atesino offre molte possibilità lavorative.  Sono presenti molteplici aziende qualificate sul</t>
  </si>
  <si>
    <t>Il mondo del lavoro alto tesino appare più pronto ad accogliere i giovani e la provincia stessa attua molti progetti pe</t>
  </si>
  <si>
    <t>Il mondo del lavoro alto tesino sembra una prospettiva aperta a tutti coloro che siano interessati.</t>
  </si>
  <si>
    <t>Il mondo del lavoro altoatesino credo sia poco basato sulla meritocrazia</t>
  </si>
  <si>
    <t>Il mondo del lavoro altoatesino, se paragonato a quello di altre regioni, è fiorente e promuove numerose iniziative per</t>
  </si>
  <si>
    <t>Il mondo lavorativo altoatesino è decisamente migliore rispetto al panorama italiano purtroppo però è sempre più dif</t>
  </si>
  <si>
    <t>il panorama lavorativo altoatesino è ampio però discriminatorio per alcuni gruppi linguistici</t>
  </si>
  <si>
    <t>Il tenore di vita, le offerte di lavoro e gli stipendi per i neolaureati sono sicuramente più incoraggianti in Alto Adi</t>
  </si>
  <si>
    <t>Il territorio dell'Alto Adige offre molte possibilità lavorative soprattutto nel settore sociale.</t>
  </si>
  <si>
    <t>Il tessuto imprenditoriale sudtirolese appare in sviluppo quindi per i giovani ci sono molte possibilità</t>
  </si>
  <si>
    <t>Im Bereich der Informatik werden viele Arbeitskräfte gesucht.   Leider gibt sind die meisten IT Betriebe in Südtirol e</t>
  </si>
  <si>
    <t>Im Bereich Tourismus gibt es viele Arbeitsmöglichkeiten. In Sachen Event- und Sportmarketing ist der Arbeitsmarkt limit</t>
  </si>
  <si>
    <t>Im Großen und Ganzen ist der Arbeitsmarkt für akademiker in Südtirol attraktiv, jedoch kann er nicht in allen Bereich</t>
  </si>
  <si>
    <t>Im Großen und Ganzen schon positiv, dennoch gibt es einige Hürden die einem den Berufseistieg erschweren	 z.B. Zweispr</t>
  </si>
  <si>
    <t>In Alto Adige c'è alta domanda di neolaureati e condizioni economiche favorevoli rispetto a quasi tutto il resto d'Ital</t>
  </si>
  <si>
    <t>in alto adige c'è più lavoro che in altre province italiane</t>
  </si>
  <si>
    <t>In Alto Adige c'è una mancanza di personale in specifici settori, quali ingegneri industriali, meccanici, informatici e</t>
  </si>
  <si>
    <t>In Alto Adige ci sono più bandi, possibilità di stage e possibilità lavorative rispetto ad altre regioni italiane.</t>
  </si>
  <si>
    <t>In Alto Adige gli sbocchi lavorativi sono di molto superiori rispetto a quelli delle altre regioni italiane.</t>
  </si>
  <si>
    <t>In Alto Adige molti dei principali business sono di famiglia o di residenti in Alto Adige che si tramandano l'attività</t>
  </si>
  <si>
    <t>in alto Adige tendono a preferire un personale alto atesino, penalizzando quello italiano o altro</t>
  </si>
  <si>
    <t>In Alto Adige vi è la possibilità di essere assunti in aziende solide e ambiziose, nonchè di percepire uno stipendio</t>
  </si>
  <si>
    <t>In Alto Adige, rispetto al resto d'Italia, è più facile per un neolaureato trovare un lavoro inerente ai propri studi</t>
  </si>
  <si>
    <t>In größeren Städten bietet der Arbeitsmarkt mehr Möglichkeiten.</t>
  </si>
  <si>
    <t>In paragone al clima delle altre Regioni Italiane qui si riscontra molta più disponibilità</t>
  </si>
  <si>
    <t>In realta non conosco il mondo del lavoro sudtirolese in quanto le mie esperienze lavorative le ho sempre svolte in Vene</t>
  </si>
  <si>
    <t>in realtà non ne so molto provenendo da un'altra regione</t>
  </si>
  <si>
    <t>In relazione all'ambito dei tirocini, non ho svolto alcun tipo di attività. Il mondo del lavoro in Sudtirol è particol</t>
  </si>
  <si>
    <t>In Südtirol geht es einem gut	 hohe Lebensqualität	 potentiell gute Entwicklung für Akademiker	 jedoch für höher An</t>
  </si>
  <si>
    <t>In Südtirol genügt in vielen Bereichen schon die Matura für den Berufseinstieg. Erfahrung wird oft als wichtiger betr</t>
  </si>
  <si>
    <t>In Südtirol gibt es sicher relativ viele Arbeitsangebote für Akademiker, zugleich gibt es aber auch viele Akademiker d</t>
  </si>
  <si>
    <t>In Südtirol gibt es viele Betriebe die Akademiker meines Faches suchen. Die Gehälter sind meist aber nicht leistungsge</t>
  </si>
  <si>
    <t>In Südtirol gibt es viele verschiedene Branchen und Sparten, welche genügend Möglichkeiten für Akademiker bieten.</t>
  </si>
  <si>
    <t>In Südtirol ist der Arbeitsmarkt glaube ich sehr arbeitnehmerfreundlich. Wer etwas sucht, der findet früher oder spät</t>
  </si>
  <si>
    <t>innovation  reichtum  möglichkeiten zu inverstieren/innovieren</t>
  </si>
  <si>
    <t>Italien und besonders Südtirol bietet kaum angemessene Vergütung für den/die erworbenen Studientitel</t>
  </si>
  <si>
    <t>Je nach dem was man studiert hat findet man leichter bzw schwerer einen Job.</t>
  </si>
  <si>
    <t>L'Alto Adige è un territorio che a differenza di tante altre città italiane può permettersi di vantare una serie di i</t>
  </si>
  <si>
    <t>L'Alto Adige è un'isola felice dove se una persona si dimostra capace e volenterosa può trovare un lavoro coerente con</t>
  </si>
  <si>
    <t>L'Alto Adige è una realtà riconosciuta a livello mondiale che offre opportunità ai neolaureati di fare carriera e cos</t>
  </si>
  <si>
    <t>L'alto Adige è una regione dove trovare lavoro è relativamente facile, soprattutto ora molte aziende cercano profili a</t>
  </si>
  <si>
    <t>l'alto adige ha molto da offrire nell'ambito turistico (eventi, festival, sport,..)</t>
  </si>
  <si>
    <t>L'Alto Adige offre diverse opportunità di lavoro in diversi settori. Ho l'impressione che i giovani siano visti come un</t>
  </si>
  <si>
    <t>l'Alto Adige offre molte opportunità per i giovani laureati, garantendo loro una buona prospettiva di carriera futura.</t>
  </si>
  <si>
    <t>L'Alto Adige offre numerose opportunità lavorative soprattutto relative al settore di eventi sportivi e turistico. Pers</t>
  </si>
  <si>
    <t>L'alto adige offre tanti posti di lavori per laureati, ma più per ingenieri tecnici che economisti.</t>
  </si>
  <si>
    <t>L'Alto Adige sembra poter offrire più offerte di lavoro rispetto al resto di Italia, ma il bilinguismo è un requisito</t>
  </si>
  <si>
    <t>L'Alto Adige, avendo non Statuto Speciale, ha molte più opportunità di aiutare e curare lo studio e il lavoro per i gi</t>
  </si>
  <si>
    <t>L'esperienza di tirocinio presso un'azienda altoatesina è stata per me molto positiva. Tornerei volentieri a lavorare i</t>
  </si>
  <si>
    <t>L'offerta lavorativa è ampia e per un ragazzo capace trovare lavoro non è difficile</t>
  </si>
  <si>
    <t>La conoscenza delle lingue degli studenti UNIBZ permette loro un ingresso facilitato nel mondo del lavoro ed una retribu</t>
  </si>
  <si>
    <t>La necessità di personale qualificato e abile nello svolgere diversi tipi di mansioni può risultare fondamentale nel m</t>
  </si>
  <si>
    <t>La proposta è molto buona poiché il bilinguismo e trilinguismo insegnatoci in università offre possibilità di lavoro</t>
  </si>
  <si>
    <t>la provincia di Bolzano offre un'ampia gamma di possibilità lavorative valide e per le quali viene richiesto un buon li</t>
  </si>
  <si>
    <t>La realtà altoatesina offre varie opportunità lavorative, qualsiasi sia il settore di riferimento. Avendo avuto l'occa</t>
  </si>
  <si>
    <t>La situazione economica cosi come quella del mercato del lavoro in alto adige è migliore rispetto al resto d'italia.</t>
  </si>
  <si>
    <t>Le aziende alto atesine ricercano neolaureati da assumere</t>
  </si>
  <si>
    <t>le aziende altoatesine sono disposte ad investire nei giovani e nell'innovazione, però manca l'apertura mentale verso l</t>
  </si>
  <si>
    <t>Le aziende con cui ho avuto contatto sembrano apprezzare e cercare i giovani laureati</t>
  </si>
  <si>
    <t>Le aziende sono spesso interessate a giovani laureati, inoltre vi sono diversi contatti università-mondo del lavoro</t>
  </si>
  <si>
    <t>le offerte di lavoro per laurati sono sulla soglia minima in tutti I sensi. Vi e' un offerta esagerata di tirocini prese</t>
  </si>
  <si>
    <t>Le opportunità di lavoro sono certamente più numerose in una provincia come quella di Bolzano, rispetto ad altre dove</t>
  </si>
  <si>
    <t>Le prospettive di lavoro sono molto alte, ma il piu´ delle volte e´richiesto il bilinguismo.</t>
  </si>
  <si>
    <t>Lo scenerio alto atesino è ricco di aziende molto interessanti. Notevole anche la verietà di campi in cui spazia la sp</t>
  </si>
  <si>
    <t>Man findet bestimmt eine Arbeit, doch als Akademiker würde ich ins Ausland gehen um Arbeitserfahrung zu sammeln.</t>
  </si>
  <si>
    <t>Mangel an Fachkräften</t>
  </si>
  <si>
    <t>Meiner Ansicht nach ist Südtirol ein Land mit innovativen Firmen und attraktiven Arbeitsmöglichkeiten, mit vielen inte</t>
  </si>
  <si>
    <t>Meiner Meinung nach fehlen global Player die grade wegen ihrer internationalität für unibz Studenten interessant sind.</t>
  </si>
  <si>
    <t>Mi sembra più facile trivare un occupazione qui che in altre città italiane. Io comunque lavoro già a Bolzano.</t>
  </si>
  <si>
    <t>Mir fallen vermehrt Stellen als Bürofachkräfte auf.</t>
  </si>
  <si>
    <t>mittelmäßige attraktivität für akademiker,hängt von der Fachrichtung ab, in einigen Bereichen zu wenig spezialisier</t>
  </si>
  <si>
    <t>Molte sono le opportunità che l'università ci offre in quanto a partnership e accordi con aziende di rilievo in Altoad</t>
  </si>
  <si>
    <t>Nach meiner Einschätzung nach ist der Südtiroler Arbeitsmarkt für Akademiker ziemlich attraktiv, da es in diesem Teil</t>
  </si>
  <si>
    <t>Nel territorio altoatesino ci sono molte più possibilità lavorative rispetto al resto d'Italia, gli stipendi sono più</t>
  </si>
  <si>
    <t>Nell'ambito del servizio sociale ho notato che sembrano esserci buone opportunità lavorative in Alto Adige. Ho sentito</t>
  </si>
  <si>
    <t>Nella provincia di Bolzano no è difficile trovare un impiego</t>
  </si>
  <si>
    <t>Nella provincia sudtirolese, credo che, con un po' di impegno, si possa trovare in tempi relativamente veloci un lavoro.</t>
  </si>
  <si>
    <t>Non conosco bene il mondo lavorativo altoatesino poiché le attività lavorative con cui ho avuto a che fare sono state</t>
  </si>
  <si>
    <t>Non ho avuto esperienza diretta, ma il mondo altoatesino sembra più aperto ai laureati e ai giovani, basti pensare a tu</t>
  </si>
  <si>
    <t>Non ho avuto modo di approfondire le mie conoscenze relativa al mondo del lavoro alto atesino per i laureati.</t>
  </si>
  <si>
    <t>Non ho dato una valutazione ottima perchè, se pur la possibilità di trovare un lavoro sia molto più alte rispetto all</t>
  </si>
  <si>
    <t>Non male, non benissimo. Se non si ha un'ottima padronanza della lingua tedesca vedo difficile ricoprire qualunque ruolo</t>
  </si>
  <si>
    <t>non mi sono affacciata al mondo del lavoro alto atesino ma da quello che so offre alcune opportunita´</t>
  </si>
  <si>
    <t>Non sono molto informata riguardo questo argomento.</t>
  </si>
  <si>
    <t>Numerose aziende ed opportunità. Il rapporto università/mondo del lavoro è migliorabile.</t>
  </si>
  <si>
    <t>Offenheit zum lernen</t>
  </si>
  <si>
    <t>Offre sicuramente più possibilità del mercato nazionale</t>
  </si>
  <si>
    <t>Oft können Akademiker nicht in ihrem Fachgebiet arbeiten und müssen 'minderwertigere' Arbeiten mit geringerer Entlohnu</t>
  </si>
  <si>
    <t>Penso che i tempi di assunzione di un neo laureato in Alto Adige siano più che accettabili</t>
  </si>
  <si>
    <t>Penso che il mondo del lavoro attualmente richieda non solo una conoscenza approfondita dei temi ma anche un aspetto pra</t>
  </si>
  <si>
    <t>Penso che in Alto Adige sia più facile per i neolaureati entrare nel mondo del lavoro, rispetto che in altre regioni d'</t>
  </si>
  <si>
    <t>Penso che l'Alto Adige offra molte possibilità ai giovani laureati in confronto ad altre province e regioni italiane.</t>
  </si>
  <si>
    <t>Penso che l'Alto Adige sia ancora in grado di assorbire giovani laureati, sia uscenti da Unibz, sia provenienti da altre</t>
  </si>
  <si>
    <t>Penso che l'Alto Adige sia più avanzato del resto d'Italia in molti settori. Però non conosco i dati dei nuovi assunti</t>
  </si>
  <si>
    <t>Penso che l'Alto Adige, rispetto ad altre realtà italiane, offra buone possibilità di lavoro per i laureati, anche se</t>
  </si>
  <si>
    <t>penso che la regione Trentino-Sudtirol offra grandi opportunità ai giovani, sia con stage formativi che con lavori retr</t>
  </si>
  <si>
    <t>Penso che le possibilità di lavoro in Alto Adige siano buone grazie ai numerosi enti/aziende presenti sul territorio e</t>
  </si>
  <si>
    <t>Penso che rispetto alle altre regioni italiane la provincia autonoma di Bolzano presenti maggiori opportunità lavorativ</t>
  </si>
  <si>
    <t>Penso ci siano molte prospettive per i laureati in Alto Adige.</t>
  </si>
  <si>
    <t>Penso la provincia autonoma di Bolzano offra tante possibilità per neolaureati.</t>
  </si>
  <si>
    <t>Penso personalmente che il mondo del lavoro attuale offre poche possibilità per un giovane laureato, nonostante questo</t>
  </si>
  <si>
    <t>Penso sia un ambiente con opportunità al di sopra della media nazionale</t>
  </si>
  <si>
    <t>Per mia esperienza personale non posso espimere un giudizio, ma per sentito dire credo la provincia di Bolzano abbia un</t>
  </si>
  <si>
    <t>Positiv ist, dass man höchstwahrscheinlich eine Anstellung finden wird. Negativ sehe ich die zunehmenden staatlichen Ei</t>
  </si>
  <si>
    <t>prekäre Arbeitsverhältnisse für Sozialassistentinnen, geringer Lohn</t>
  </si>
  <si>
    <t>Presenti molte aziende e start-up disponibili, innovative, ...</t>
  </si>
  <si>
    <t>Rispetto al mercato del lavoro in altre regioni italiane, ho notato una maggiore disponibilità da parte di quello altoa</t>
  </si>
  <si>
    <t>Ritengo che il mondo altoatesino offra una vastissima gamma di opportunita per i laureati dell universita di bolzano</t>
  </si>
  <si>
    <t>Ritengo che l'Alto Adige rappresenti un'eccezione rispetto ad altre regioni italiane per l'aspetto lavorativo, offrendo</t>
  </si>
  <si>
    <t>ritengo che l'Alto Adige, per sua natura politica ed economica, offra più possibilità lavorative ai giovani laureati,</t>
  </si>
  <si>
    <t>ritengo che l'ambiente lavorativo alto atesino in aziende come l'IDM sia dinamico, moderno e organizzato tenendo conto a</t>
  </si>
  <si>
    <t>Ritengo che la provincia di Bolzano sia una realtà adatta e prosperosa per i giovani, laureati e non	 le possibilità l</t>
  </si>
  <si>
    <t>Salvo alcune eccezioni, ci sono molte aziende piccole a cui spesso basta un diplomato per le loro esigenze attuali. Spes</t>
  </si>
  <si>
    <t>Schlechte Bezahlung, wenig Anerkennung in der Gesellschaft, aber genügend Stellen</t>
  </si>
  <si>
    <t>Secondo la mia opinione sicuramente l'Alto Adige propone prospettive migliore per un giovane sia in termini di trovare u</t>
  </si>
  <si>
    <t>Secondo me in Alto Adige ci sono molte più possibilità di lavoro rispetto, nel mio caso, al Piemonte in cui è diffici</t>
  </si>
  <si>
    <t>Secondo me l'ambiente lavorativo alto-atesino è molto buono per laureati che hanno dimestichezza con la lingua tedesca.</t>
  </si>
  <si>
    <t>Sembra esserci abbastanza richiesta di lavoro, anche se l'ambiente generale non sembra essere troppo stimolante per il s</t>
  </si>
  <si>
    <t>Semplicemente credo che il mercato del lavoro in provincia di Bolzano sia più aperto che in altre regioni e che le azie</t>
  </si>
  <si>
    <t>Senza dubbio gli studenti che concludono il percorso di laurea presso la LUB sono avantaggiati riguardo ai posti di lavo</t>
  </si>
  <si>
    <t>Si, si sono tante opportunità per i neo laureati, ma spesso si tratta di lavori non molto complessi come sviluppare web</t>
  </si>
  <si>
    <t>Sicuramente il mercato del lavoro altoatesino offre molte più opportunità rispetto alle altre regioni italiane.</t>
  </si>
  <si>
    <t>Sicuramente oggigiorno noi giovani siamo penalizzati dai tipi di contratto a breve termine e dagli standard sempre più</t>
  </si>
  <si>
    <t>Since we had meetings I got also introduced to the local life and meeting traditions</t>
  </si>
  <si>
    <t>Siuramente il mondo lavorativo altoatesino offre possibilitä maggiori rispetto a quello nazionale.</t>
  </si>
  <si>
    <t>Sobald ich meinen Bachelor habe, werde ich sofort arbeiten gehen, wobei ich zurzeit Teilzeit arbeite.</t>
  </si>
  <si>
    <t>Sono convinta che la regione dell'alto Adige si distingua più di altre per la vasta innovazione e ricerca che viene col</t>
  </si>
  <si>
    <t>South tyrol has one of the lowest employment rates I have ever seen, Companies are always looking to hire and enthusiast</t>
  </si>
  <si>
    <t>Sozialer bereich ist sehr offen,hat viele arbeitsmöglichkeiten</t>
  </si>
  <si>
    <t>Studenti preparati ma stipendi bassi</t>
  </si>
  <si>
    <t>Südtirol bzw. Vinschgau wo ich herkommen gibt es nicht sehr viele Jobangebote für Akademiker. Es gibt nur wenige Indus</t>
  </si>
  <si>
    <t>Südtirol ist ein finanziell starkes und innovationsorientiertes Land. Es bietet den meisten Studenten die Möglichkeit</t>
  </si>
  <si>
    <t>Südtirol ist eine Region in der es mehrere Betriebe gibt die sich aktiv für Akademiker interessieren und diese suchen</t>
  </si>
  <si>
    <t>Südtirol ist eine schöne Region und die Zweisprachigkeit finde ich positiv. Ansonsten kenne ich den Südtiroler Arbeit</t>
  </si>
  <si>
    <t>Südtirol ist sehr attraktiv seitens gutem Lebensstandard, gute Vergütung, gute Verwaltung und junge und tatkräftige U</t>
  </si>
  <si>
    <t>Südtirol ist sehr innovativ und ein guter Platz zum leben</t>
  </si>
  <si>
    <t>Südtirol, Tourismus, niedrige Arbeitslosenquote.</t>
  </si>
  <si>
    <t>Südtiroler Wirtschaft wächst  Viele Betriebe  Verschiedene Arbeitsmöglichkeiten</t>
  </si>
  <si>
    <t>Südtirols Arbeitsmarkt ist etwas einseitig</t>
  </si>
  <si>
    <t>tanti tirocini non sono compensati, e questo spesso condiziona la propria motivazione di lavoro</t>
  </si>
  <si>
    <t>tenendo conto della mia esperienza personale e dell'età media dei collaboratori incontrati in azienda valuto l'Alto Adi</t>
  </si>
  <si>
    <t>The companies are too small, too corrupt, too closed minded, too unprofessional and don't offer serious career opportuni</t>
  </si>
  <si>
    <t>The salaries in South Tyrol are way too low for the professionals in comparison with the salaries in Germany and in Aust</t>
  </si>
  <si>
    <t>THIS INTERNSHIP PERIOD GAVE AN OPPORTUNITY TO UNDERSTAND HOW THE WORKING ENVIRONMENT REALLY IS. WORKING IN MY FIELD OF S</t>
  </si>
  <si>
    <t>Tourismus, hohes Pro Kopf Einkommen</t>
  </si>
  <si>
    <t>Tra le mie conoscenze, ci sono molti studenti che dopo aver concluso gli studi all'universita' di Bolzano sono stati con</t>
  </si>
  <si>
    <t>Trovo che il mondo del lavoro altoaltesino, offra buone possibilità e opportunità per i giovani lauerati nel settore a</t>
  </si>
  <si>
    <t>Un giovane laureato ha sicuramente più prospettive nel mercato del lavoro in Alto Adige.</t>
  </si>
  <si>
    <t>Unternehmen sind hochspezialisiert, stets innovativ</t>
  </si>
  <si>
    <t>verhältnismäßig niedriger Lohn, keine großen bzw. führenden Unternehmen in dieser Branche in Südtirol,</t>
  </si>
  <si>
    <t>vieeele offene Stellen, in der Landwirtschaft jedoch geringerer Zuwachs der Nachfrage für qualifizierte Arbeitskräfte</t>
  </si>
  <si>
    <t>viel Nachfrage für Absolventen  noch mehr Nachfrage für Maturanten  (basierend auf Stellenangebote)</t>
  </si>
  <si>
    <t>Viel Wettbewerb, wenig Stellen, viele Arbeiter die schon früh nach dem Start der Karriere wieder aufhören und sich umo</t>
  </si>
  <si>
    <t>viele Möglichkeiten, sicher, geregelt, harte Konkurrenz</t>
  </si>
  <si>
    <t>Vielfältiger sozialer Raum, Platz für Innovation  Allerdings klein, verkopft, oftmals wenig Karrierechancen und Perspe</t>
  </si>
  <si>
    <t>Vielseitig, Pflicht der Zweisprachigkeit, Begrenzt</t>
  </si>
  <si>
    <t>Wachsender Tourismus in Südtiroler, noch viel Potenzial</t>
  </si>
  <si>
    <t>Wenig große Betriebe, dadurch Angebot sehr begrenzt</t>
  </si>
  <si>
    <t>weniger Möglichkeiten als im Ausland, Zweisprachigkeit erforderlich</t>
  </si>
  <si>
    <t>Wirtschaftlich gut gestelltes Land - viele potentielle Arbeitsplätze im höher qualifizierten Sektor</t>
  </si>
  <si>
    <t>zu wenig Arbeitsplätze, immer mehr sind Studierte, Qualifikationen sind meist hoch</t>
  </si>
  <si>
    <t>zu wenig Gehalt und teilweise die (vielleicht nur gefühlte) verschlossenheit gegenüber außersüdtirolerischer Ideen u</t>
  </si>
  <si>
    <t>Zweisprachigkeit</t>
  </si>
  <si>
    <t>Q36 Bitte begründen Sie in wenige Stichworten Ihre Einschätzung, in Bezug auf die vorausgehende Frage.</t>
  </si>
  <si>
    <t>Q35_BFreeText</t>
  </si>
  <si>
    <t>Variabelnnamen auf SPSS</t>
  </si>
  <si>
    <t>Maturaort nach Fakultät</t>
  </si>
  <si>
    <t>Praktikumsdauer nach Fakultät</t>
  </si>
  <si>
    <t>Verteilungen nach Fakultät</t>
  </si>
  <si>
    <t>Verteilungen nach Kurs</t>
  </si>
  <si>
    <t>Nicht zuweisbar 
Non specificato</t>
  </si>
  <si>
    <t>Dach</t>
  </si>
  <si>
    <t>Tot</t>
  </si>
  <si>
    <t>Angebote der unibz</t>
  </si>
  <si>
    <t>Nützlichkeit für den Betrieb
Utilità per l'azienda</t>
  </si>
  <si>
    <t>Persönliche Nützlichkeit
Utilità personale</t>
  </si>
  <si>
    <t>Hilfsbereite Mitarbeiter
Colleghi disponibili</t>
  </si>
  <si>
    <t>Faire Behandlung
Trattamento corretto</t>
  </si>
  <si>
    <t>Einbringen eigener Ideen
Contribuire con le proprie idee</t>
  </si>
  <si>
    <t>Einmaliges Treffen
Incontro singolo</t>
  </si>
  <si>
    <t>Treffen während des Praktikums
Incontri durante il tirocinio</t>
  </si>
  <si>
    <t>Häufige Treffen
Incontri frequenti</t>
  </si>
  <si>
    <t>In der Lage, Aufgaben zu 
erklären
In grado di spiegare i compiti</t>
  </si>
  <si>
    <t>Monetäre Vergütung + Unterstützung
Compenso monetario e sostegno</t>
  </si>
  <si>
    <t>Nur monetäre Vergütung
Solo compenso monetario</t>
  </si>
  <si>
    <t>Nur Unterstützung
Solo altro sostegno</t>
  </si>
  <si>
    <t>Keine Form der Vergütung
Nessuna forma di compenso</t>
  </si>
  <si>
    <t>Mittelwert auf einer Skala von 1 "überhaupt nicht zutreffend" bis 7 "voll und ganz zutreffend"
Valori medi su una scala da 1 "per niente" a 7 "del tutto"</t>
  </si>
  <si>
    <r>
      <t xml:space="preserve">Europa gesamt oder versch. Länder
</t>
    </r>
    <r>
      <rPr>
        <b/>
        <sz val="9"/>
        <rFont val="Source Sans Pro"/>
        <family val="2"/>
        <scheme val="minor"/>
      </rPr>
      <t>Europa o diversi paesi europei</t>
    </r>
  </si>
  <si>
    <t>Quelle: Praktikumsurvey 2017
Fonte: Indagine sui tirocini 2017</t>
  </si>
  <si>
    <t>Bewertung</t>
  </si>
  <si>
    <t>rec_Faculty_Text</t>
  </si>
  <si>
    <t>The companies are too small, too corrupt, too closed minded, too unprofessional and don't offer serious career opportunities.</t>
  </si>
  <si>
    <t>Der Arbeitsmarkt in Südtirol erscheint mir träge, bürokratisch, nicht gut vergütet zu sein(im Verhältnis zu den Lebenshaltungskosten), und es gibt wenig innovative Unternehmen.</t>
  </si>
  <si>
    <t>-schlechte Bezahlung, teilweise ausbeuterisch und lobbymäßig abgesprochene Nettogehälter als Einstiegsgehalt  -auf lange Sicht ist Südtirol als Arbeitsstandort nicht wettbewerbsfähig und attraktiv  -Löhne sind nicht gerechtfertigt in Bezug auf die hohen L</t>
  </si>
  <si>
    <t>Südtirol bzw. Vinschgau wo ich herkommen gibt es nicht sehr viele Jobangebote für Akademiker. Es gibt nur wenige Industriebetriebe, und viele Apfelplantagen hingegen.</t>
  </si>
  <si>
    <t>Viel Wettbewerb, wenig Stellen, viele Arbeiter die schon früh nach dem Start der Karriere wieder aufhören und sich umorientieren</t>
  </si>
  <si>
    <t>Der Südtiroler Arbeitsmarkt ist viel zu klein und Südtirol ist im allgemeinen technologisch nicht so weit fortgeschritten wie andere Länder.</t>
  </si>
  <si>
    <t>The salaries in South Tyrol are way too low for the professionals in comparison with the salaries in Germany and in Austria.</t>
  </si>
  <si>
    <t>Arbeitslosigkeit, Schwierigkeiten mit Absolvierung der Staatsprüfung, Zweisprachigkeit, sehr lange Einlerungsphasen, unzureichende Vorbereitung der Universität</t>
  </si>
  <si>
    <t>Positiv ist, dass man höchstwahrscheinlich eine Anstellung finden wird. Negativ sehe ich die zunehmenden staatlichen Einsparungsmassnahmen.</t>
  </si>
  <si>
    <t>Im Bereich Tourismus gibt es viele Arbeitsmöglichkeiten. In Sachen Event- und Sportmarketing ist der Arbeitsmarkt limitiert.</t>
  </si>
  <si>
    <t>Il mondo lavorativo altoatesino è decisamente migliore rispetto al panorama italiano purtroppo però è sempre più difficile trovare lavoro .   Si trovano molti lavori ma magari non inerenti al percorso di studi effettuato.</t>
  </si>
  <si>
    <t>Penso che l'Alto Adige, rispetto ad altre realtà italiane, offra buone possibilità di lavoro per i laureati, anche se non ancora quanto le migliori nazioni europee.</t>
  </si>
  <si>
    <t>Im Großen und Ganzen ist der Arbeitsmarkt für akademiker in Südtirol attraktiv, jedoch kann er nicht in allen Bereichen mit dem Areitsmarkt von Ballungszentren mithalten.</t>
  </si>
  <si>
    <t>mittelmäßige attraktivität für akademiker,hängt von der Fachrichtung ab, in einigen Bereichen zu wenig spezialisiert</t>
  </si>
  <si>
    <t>Ich habe 4 gewählt, weil ich es nicht so genau sagen kann und 4 in der Mitte als neutral gewertet werden kann. Denke aber, dass in Südtirol kein Arbeitsmarkt größer ist, als der der Gastronomie</t>
  </si>
  <si>
    <t>Non male, non benissimo. Se non si ha un'ottima padronanza della lingua tedesca vedo difficile ricoprire qualunque ruolo manageriale.</t>
  </si>
  <si>
    <t>L'Alto Adige sembra poter offrire più offerte di lavoro rispetto al resto di Italia, ma il bilinguismo è un requisito che esclude molti studenti che ad esempio non conoscono il tesesco.</t>
  </si>
  <si>
    <t>Secondo me l'ambiente lavorativo alto-atesino è molto buono per laureati che hanno dimestichezza con la lingua tedesca. Gli ambienti bilingue vanno per la maggiore qui e per un laureato che non se la cava con il tedesco le prospettive occupazionali diminuiscono drasticamente.</t>
  </si>
  <si>
    <t>Die Wirtschaftsfakultät an der UNIBZ liefert eine sehr gute Ausbildung.  Die Arbeitsmöglichkeiten sind in Südtirol gegeben, jedoch eher auf Ballungszentren wie Bozen konzentriert.</t>
  </si>
  <si>
    <t>THIS INTERNSHIP PERIOD GAVE AN OPPORTUNITY TO UNDERSTAND HOW THE WORKING ENVIRONMENT REALLY IS. WORKING IN MY FIELD OF STUDY IS REALLY AN EXCELLENT EXPERIENCE. AS FOR THE LABOR MARKET, I THINK THE SITUATION IS GOOD, COMPARED TO OTHER REGIONS.</t>
  </si>
  <si>
    <t>Come scritto in precedenza, è da più di un anno che vivo in Germania e non ho ben chiara la situazione dei lavoratori/disoccupati in Alto Adige. Restando all'idea di qualche anno fa, nonostante il Trentino Alto Adige sia la regione più ricca d'Italia, anche qui ci sono numerosi disoccupati, soprattutto giovani. Il mio percorso di studio è un percorso universitario molto importante e, a mio parare, verrà sempre più richiesto! Più la società avanza, più problemi sociali si faranno intensi e la figura dell'educatore sarà molto richiesta ed apprezzata. Purtroppo, però, in Italia è difficile trovare un buon impiego come educatore sociale poiché, a causa dei continui tagli dei fondi per l'ambito sociale e formativo, non ci sono soldi per progetti sociali e per finanziare le associazioni, aziende ed assumere nuovi lavoratori. Anche a Bolzano è difficile trovare questo tipo di lavoro e spesso bisogna vincere un concorso provinciale per aver la speranza, un giorno, di poter fare il lavoro che ami. Altrimenti ti devi accontentare. In Germania, invece, il governo investe nel sociale e la fgura dell'educatore è molto richiesta e ben retribuita. Il mio futuro, quindi, lo vedo all'estero e non in Italia.</t>
  </si>
  <si>
    <t>È più vivace di quello nazionale, tuttavia la scelta è ridotta a causa delle poche aziende che ricercano personale altamente qualificato.</t>
  </si>
  <si>
    <t>zu wenig Gehalt und teilweise die (vielleicht nur gefühlte) verschlossenheit gegenüber außersüdtirolerischer Ideen und Fremder sind kritikpunkte, gerade aber in universitären Kreisen ist dies allerdings anders und auch initiativen wie der NOI-TP sind beeindruckend lebensqualität ist auch sehr hoch, deshalb möchte ich es wohl zunächst einmal in norditalien bzw. südtirol versuchen</t>
  </si>
  <si>
    <t>geringes Einkommen im Sozialen Bereich, Südtiroler Arbeitsmarkt kommt mir persönlich bezüglich Handwerklicher Berufe besser vor als für Akademische Berufe.</t>
  </si>
  <si>
    <t>Geringes Angebot an fordernden öffentlichen Stellen, Aufnahme immer an Staatsprüfung und jeweilige Sprachgruppe bzw. Kontakte gebunden (erschwert Ersteinstieg), geringe Bezahlung und Absicherung im internationalen Vergleich.</t>
  </si>
  <si>
    <t>Ich glaube, dass der Südtiroler Arbeitsmarkt nicht genug Möglichkeiten für Akademiker bietet, da er zu eng gefächert ist.</t>
  </si>
  <si>
    <t>Frage Nummer 34. ist schwierig zu beantworten und hängt meiner Meinung nach davon ab, auf welche Fachrichtung man sich bezieht, da gewisse Fachrichtungen(z.B.Tourismus)den Südtiroler Arbeitsmarkt sehr attraktiv macht, andere Fachrichtungen hingegen wieder weniger. Außerdem kommt es auch darauf an, mit was man den Südtiroler Arbeitsmarkt vergleicht. Auf nationaler Ebene ist er auf jeden Fall äußerst attraktiv. International gesehen eher durchschnittlich.</t>
  </si>
  <si>
    <t>Da ich mich als durchaus gut ausgebildet bezeichnen würde habe ich vor allem im Tourismus in Südtirol gute Chancen am Arbeitsmarkt.</t>
  </si>
  <si>
    <t>Es ist schwierig einen Job zu bekommen, weil in vielen Orten Menschen mit Erfahrung gesucht werden, diese Eigenschaft wird normalerweiße nicht nicht mit Studenten verbunden.</t>
  </si>
  <si>
    <t>Trovo che il mondo del lavoro altoaltesino, offra buone possibilità e opportunità per i giovani lauerati nel settore agricolo.</t>
  </si>
  <si>
    <t>Als Journalistin deutscher Muttersprache gibt es in Südtirol kaum Stellen - vor allem wenn man an Qualitätsjournalismus interessiert ist. Zudem ist die Vergütung häufig sehr schlecht, weil viele unbezahlte Praktika / Aufträge akzeptieren. Deshalb sind gute Journalisten aus Südtirol auch meist im Ausland tätig. Für andere Akademiker gibt es aber durchaus interessante Perspektiven.</t>
  </si>
  <si>
    <t>Non conosco bene il mondo lavorativo altoatesino poiché le attività lavorative con cui ho avuto a che fare sono state in Trentino o altre regioni italiane ed estere. Da quello che però ho potuto vedere dai miei colleghi di Università, le loro attività di tirocinio si sono spesso tramutate in lavoro vero e proprio e questo i fa dedurre che la situazione per noi futuri lavoratori in Alto Adige sia più che buona.</t>
  </si>
  <si>
    <t>Le opportunità di lavoro sono certamente più numerose in una provincia come quella di Bolzano, rispetto ad altre dove purtroppo i laureati troppo spesso si ritrovano disoccupati. Trovo che la ragione sia aperta all'assunzione di giovani laureati. Chiaramente rimane sempre una percentuale di ragazzi che non riesce a trovare lavoro, ma venendo da un'altra provincia posso notare le differenze.</t>
  </si>
  <si>
    <t>Credo che in Alto Adige ci sia abbastanza offerta lavorativa per giovani interessati nel mio settore e a Bolzano soprattutto grazie ai collegamenti di network tra imprese e associazioni di tipo culturale-artistico</t>
  </si>
  <si>
    <t>Credo che il mondo del lavoro altoatesino offra molte possibilità che nel resto d'Italia non sono presenti, grazie anche alla provincia autonoma</t>
  </si>
  <si>
    <t>Im Bereich der Informatik werden viele Arbeitskräfte gesucht.   Leider gibt sind die meisten IT Betriebe in Südtirol eher auf einfache Sachen wie Webseiten erstellen spezialisiert. Betriebe wo es Informatik auf bachelor Niveau braucht.</t>
  </si>
  <si>
    <t>Es ist bestimmt einfach eine Arbeit zu finden hier als im Vergleich zu anderen Städten in Italien, aber auf Design bezogen denke ich, dass die Auswahl nicht so gross ist, was zu eingeschränkten Möglichkeiten und hoher Konkurrenz führt.</t>
  </si>
  <si>
    <t>Contesto privilegiato, in grado di investire proficuamente i soldi di cui dispone, a vantaggio di sviluppo ed occupazione</t>
  </si>
  <si>
    <t>Credo che il mondo del lavoro atesino possa essere una più grande opportunità per i giovani laureati rispetto alle altre regioni.</t>
  </si>
  <si>
    <t>Il mondo del lavoro alto tesino appare più pronto ad accogliere i giovani e la provincia stessa attua molti progetti per far si che i giovani abbiano più opportunità</t>
  </si>
  <si>
    <t>Per mia esperienza personale non posso espimere un giudizio, ma per sentito dire credo la provincia di Bolzano abbia unofferta di lavoro maggiore</t>
  </si>
  <si>
    <t>Annualmente l'Alto Adige risulta tra le province italiane in cui i giovani laureati trovano piú facilmente lavoro.  Il bilinguismo rappresenta una risorsa unica da sfruttare.</t>
  </si>
  <si>
    <t>Penso personalmente che il mondo del lavoro attuale offre poche possibilità per un giovane laureato, nonostante questo so che l'università dà sostegni per eventuali tirocini post-laurea anche al di fuori dell'Italia, dove le prospettive di lavoro sembrano migliori.</t>
  </si>
  <si>
    <t>In Südtirol gibt es sicher relativ viele Arbeitsangebote für Akademiker, zugleich gibt es aber auch viele Akademiker die eine Arbeit suchen. Die angebotenen Stellen sind in den letzten Jahren auch attraktiver und reizender geworden.</t>
  </si>
  <si>
    <t>Il mondo del lavoro alto atesino credo offra molte possibilità per i laureati, a patto che questi abbiano le competenze appropriate.</t>
  </si>
  <si>
    <t>Il mondo del lavoro alto atesino è più sviluppato e offre più possibilità rispetto ad altre provincie/regioni italiane, ma non come all'estero</t>
  </si>
  <si>
    <t>Da mein Praktikumsbetrieb wirtschaftlich sehr erfolgreich war und kontinuierlich wuchs, beobachtete ich, dass jeden Monat der Nettozuwachs an Mitarbeitern enorm war. Außerdem bekam ich mit, dass sich das Unternehmen schwer tut noch neue Mitarbeiter aus dem Umkreis zu finden, da der Arbeitsmarkt im Umkreis weitestgehend abgegrast war. Die meiner Ansicht nach hohe Praktikumsvergütung unterstützt meine Wahrnehmung, dass sich Akademiker in einer guten Verhandlungsposition befinden, hinsichtlich der Arbeitsplatzsuche.    Auf dem Südtiroler Arbeitsmarkt sehe ich insbesondere diejenigen in einer guten Verhandlungsposition, die beide Sprachen auf einem hohen Niveau sprechen. Gleichzeitig konkurrieren die Südtiroler Arbeitgeber, die zweisprachige Akademiker einstellen wollen, auch mit dem deutschsprachigen Ausland, in dem ( so meine Wahrnehmung ) höhere Gehälter gezahlt werden können.  Anreize, die Südtirol jedoch herausstechen lassen, sind beispielsweise die hohe Lebensqualität, welche ein ausschlaggebendes Kriterium sein kann.</t>
  </si>
  <si>
    <t>Oft können Akademiker nicht in ihrem Fachgebiet arbeiten und müssen 'minderwertigere' Arbeiten mit geringerer Entlohnung durchführen.</t>
  </si>
  <si>
    <t>der Arbeitsmarkt in Südtirol bietet, meiner Meinung nach, Akademikern im Wirtschaftsbereich ein abwechslungsreiches Spektrum an Arbeitsmöglichkeiten und Arbeitsplätzen und das mit einer angemessen Vergütung sowie auch Aufstiegsmöglichkeiten, das gilt jedoch großteils nur für den Privaten Sektor. Dadurch dass, es mittlerweile so viele Akademiker gibt, ist ein Masterstudium nötig um eine Führungsposition anstreben zu können.   Für einen Akademiker im Wirtschaftsbereich ist die öffentliche Verwaltung weniger attraktiv.</t>
  </si>
  <si>
    <t>In Südtirol gibt es viele Betriebe die Akademiker meines Faches suchen. Die Gehälter sind meist aber nicht leistungsgerecht.</t>
  </si>
  <si>
    <t>Ho avuto molte occasioni di lavoro diverse nella mia pur breve carriera lavorativa, e mi ritengo fortunato perché ho avuto una formazione di prim'ordine che mi ha aperto tante porte. In Alto Adige manca ancora una concezione dell'azienda come organo indipendentemente dai proprietari, c'è ancora troppo provincialismo. Ci sono anche ingerenze 'etniche' e politiche nella selezione del personale che non è quindi puramente meritocratica.</t>
  </si>
  <si>
    <t>Il mondo del lavoro altoatesino, se paragonato a quello di altre regioni, è fiorente e promuove numerose iniziative per i giovani laureati</t>
  </si>
  <si>
    <t>Penso che l'Alto Adige sia più avanzato del resto d'Italia in molti settori. Però non conosco i dati dei nuovi assunti sul terreno alto atesino.</t>
  </si>
  <si>
    <t>Tra le mie conoscenze, ci sono molti studenti che dopo aver concluso gli studi all'universita' di Bolzano sono stati contattati direttamente da alcune aziende dell'Alto Adige per un colloquio di lavoro. Inoltre durante l'anno accademico vengono spesso organizzati incontri con aziende locali (o con sedi in Alto Adige) che offrono posti di lavoro a neolaureati.</t>
  </si>
  <si>
    <t>Il mio percorso di studi non è altamente professionalizzante (PPE) e quindi presuppone una continuazione degli studi più che un inserimento nel mondo del lavoro. D'altro canto l'Alto Adige offre buone possibilità per i giovani laureati, molto buone se bilingui.</t>
  </si>
  <si>
    <t>Bozen betreibt sehr viel Recherche und das Leben in generellem ist sehr anspruchsvoll, auch gehaltsweise steht Bozen besser dar wie andere Regionen.</t>
  </si>
  <si>
    <t>Penso che le possibilità di lavoro in Alto Adige siano buone grazie ai numerosi enti/aziende presenti sul territorio e al sostegno economico allo sviluppo delle aziende</t>
  </si>
  <si>
    <t>Ich denke, dass ein Akademiker in Südtirol die Möglichkeit hat, eine Tätigkeit auszuüben, die in Zusammenhang mit den erworbenen Kenntnissen seines Studiums zusammenhängen.</t>
  </si>
  <si>
    <t>Vielfältiger sozialer Raum, Platz für Innovation  Allerdings klein, verkopft, oftmals wenig Karrierechancen und Perspektiven</t>
  </si>
  <si>
    <t>Il mondo del lavoro alto atesino offre molte possibilità lavorative.  Sono presenti molteplici aziende qualificate sul territorio.</t>
  </si>
  <si>
    <t>La realtà altoatesina offre varie opportunità lavorative, qualsiasi sia il settore di riferimento. Avendo avuto l'occasione di visitare numerose aziende tramite l'Università, ho potuto notare quanto specialmente l'industria e i settori in Alto Adige abbiano forti e rapide prospettive di crescita. Ciò va a favore di una maggiore possibilità di assumere laureati in possesso di una semplice laurea triennale, che possono così  da subito maturare la propria esperienza pratica.</t>
  </si>
  <si>
    <t>Sicuramente oggigiorno noi giovani siamo penalizzati dai tipi di contratto a breve termine e dagli standard sempre più elevati che le aziende richiedono. Tuttavia, tiengo che con impegno e costanza si riesca ad inserirsi autonomamente e con slancio sul mercato del lavoro. L'Alto-Adige, anche grazie ai privilegi di cui dispone rispetto ad altre regioni italiane, offre opportunità frequenti e concrete.</t>
  </si>
  <si>
    <t>In Alto Adige c'è una mancanza di personale in specifici settori, quali ingegneri industriali, meccanici, informatici ecc.</t>
  </si>
  <si>
    <t>Salvo alcune eccezioni, ci sono molte aziende piccole a cui spesso basta un diplomato per le loro esigenze attuali. Spesso non conoscono le competenze di un laureato e quindi non sanno come impiegarlo. Il rischio é che un laureato che viene assunto da tali aziende si annoi e dopo poco tempo se ne vada altrove.</t>
  </si>
  <si>
    <t>Credo che al giorno d'oggi una laurea sia necessaria per trovare un buon lavoro. L'Alto Adige sembra offrire buone opportunità, soprattutto nel settore turistico, anche per tutti coloro che non possiedono una laurea. Tuttavia, per certi indirizzi di studio sembrano esserci maggiori opportunità nel nord Italia rispetto ad altri corsi di laurea.</t>
  </si>
  <si>
    <t>ritengo che l'ambiente lavorativo alto atesino in aziende come l'IDM sia dinamico, moderno e organizzato tenendo conto anche del benessere dei lavoratori. Per questo è migliore di molte realtà nel resto d'Italia, anche per qualità di vita e compensi.</t>
  </si>
  <si>
    <t>For those with degrees in the field of Economics, knowledge and skills acquired at University can be easily applicable, adaptable and transferable to different fields in both the private and public sectors. This can result in potentially greater labor market opportunities. However, those with degrees in fields which require a greater specificity of skills may face no market or constant competition. I guess it all depends on the degree.</t>
  </si>
  <si>
    <t>le offerte di lavoro per laurati sono sulla soglia minima in tutti I sensi. Vi e' un offerta esagerata di tirocini presentati come antecedent ad un opportunita' di lavoro. Non e' legge che si debba lavorare quasi gratis per qualche mese prima di poter entrare come dipendente. Tirocini sono offerti ovunque e il primo impiego e' spesso presentato come il sacrificio iniziale da fare per poter fare carrier. Cioe' devi partire sottovalutato perche' e' la prassi.</t>
  </si>
  <si>
    <t>le aziende altoatesine sono disposte ad investire nei giovani e nell'innovazione, però manca l'apertura mentale verso le persone 'non del posto'.</t>
  </si>
  <si>
    <t>Im Großen und Ganzen schon positiv, dennoch gibt es einige Hürden die einem den Berufseistieg erschweren</t>
  </si>
  <si>
    <t>Ich glaube Akademiker haben in S-Tirol gute Chancen eine Arbeit zu finden. Allerdings bin ich kritisch, ob die Akademisierung der Berufe positive Aspekte auf den Arbeitsmarkt usw. hat.</t>
  </si>
  <si>
    <t>Südtirol ist eine schöne Region und die Zweisprachigkeit finde ich positiv. Ansonsten kenne ich den Südtiroler Arbeitsmarkt zu wenig, um ihn angemessen bewerten zu können.</t>
  </si>
  <si>
    <t>Habe häufig die Erfahrung gemacht, dass einige Südtiroler sehr intolerant und wenig aufgeschlossen sind gegenüber gut ausgebildeten Personen mit neuen Ideen.</t>
  </si>
  <si>
    <t>l'Alto Adige offre molte opportunità per i giovani laureati, garantendo loro una buona prospettiva di carriera futura. La regione e la Provincia investono notevolmente sui giovani, pertanto tale cosa può portare solo benefici ai laureati.</t>
  </si>
  <si>
    <t>ritengo che l'Alto Adige, per sua natura politica ed economica, offra più possibilità lavorative ai giovani laureati, specialmente nel settore terziario</t>
  </si>
  <si>
    <t>Meiner Ansicht nach ist Südtirol ein Land mit innovativen Firmen und attraktiven Arbeitsmöglichkeiten, mit vielen interessanten sprachlichen Komponenten.</t>
  </si>
  <si>
    <t>Credo che L'Alto Adige sia una regione fiorente che offre numerose possibilità d'impiego, ma le possibilità di trovare lavoro dipendono sia dall'ambito scelto che dallo spirito di adattamento della persona.</t>
  </si>
  <si>
    <t>In Südtirol geht es einem gut</t>
  </si>
  <si>
    <t>In Südtirol genügt in vielen Bereichen schon die Matura für den Berufseinstieg. Erfahrung wird oft als wichtiger betrachtet als ein Studienabschluss.</t>
  </si>
  <si>
    <t>Ich denke, durch die Dreisprachigkeit haben wir sehr gute Chancen auf den Arbeitsmarkt. Da ich gerne was im Bereich Sport-  und Eventmanagement machen möchte, gibt es hierfür sehr wenige Stellen im Südtiroler Arbeitsmarkt.</t>
  </si>
  <si>
    <t>Der südtiroler Arbeitsmarkt bietet immer mehr Möglichkeiten. Vor allem im Sport-und Eventorganisatorischen Bereich gibt es viele interessante Stellen.</t>
  </si>
  <si>
    <t>Penso che l'Alto Adige sia ancora in grado di assorbire giovani laureati, sia uscenti da Unibz, sia provenienti da altre regioni d'Italia, in alcuni casi anche persone prive di un titolo di studio universitario.</t>
  </si>
  <si>
    <t>In realta non conosco il mondo del lavoro sudtirolese in quanto le mie esperienze lavorative le ho sempre svolte in Veneto, la mia Regione.</t>
  </si>
  <si>
    <t>Ich glaube, dass es im Bereich Agrarwissenschaften viele Arbeitsmöglichkeiten in Südtirol gibt und es in Zukunft viele Fortschritte geben wird, da Südtirol offen für Innovationen ist</t>
  </si>
  <si>
    <t>Penso che il mondo del lavoro attualmente richieda non solo una conoscenza approfondita dei temi ma anche un aspetto pratico che, molte volte, un laureato non è in grado di fornire appena laureato</t>
  </si>
  <si>
    <t>Rispetto al mercato del lavoro in altre regioni italiane, ho notato una maggiore disponibilità da parte di quello altoatesino ad accettare giovani tirocinanti, sulla falsariga di quanto avviene nei paesi nordici.</t>
  </si>
  <si>
    <t>Ritengo che la provincia di Bolzano sia una realtà adatta e prosperosa per i giovani, laureati e non</t>
  </si>
  <si>
    <t>In Südtirol ist der Arbeitsmarkt glaube ich sehr arbeitnehmerfreundlich. Wer etwas sucht, der findet früher oder später auch etwas. Ich glaube aber auch, dass unser Studium uns zu weinige spezifische Kenntnisse bringt, und wir somit vieles noch im Nachhinein lernen müssen.</t>
  </si>
  <si>
    <t>La proposta è molto buona poiché il bilinguismo e trilinguismo insegnatoci in università offre possibilità di lavoro ampie</t>
  </si>
  <si>
    <t>I guess the faculty I am currently studying in (communication sciences and culture) is futurist due to the fact that all the mechanical work in the near future will be performed by machines, meanwhile the humanistic approach will be forever highly demanded in any professional and interpersonal sphere.</t>
  </si>
  <si>
    <t>Essendo di Bolzano, conosco molti coetanei già laureati che, una volta terminati gli studi, hanno trovato un posto di lavoro in Alto Adige e si ritengono assolutamente soddisfatti del loro impiego</t>
  </si>
  <si>
    <t>Si, si sono tante opportunità per i neo laureati, ma spesso si tratta di lavori non molto complessi come sviluppare web ecc.</t>
  </si>
  <si>
    <t>Durante la ricerca di un tirocinio, ho avuto modo di notare che l'Alto Adige offre buone possibilità lavorative. E, molte aziende, sono interessate alla crescita lavorativa del tirocinante.</t>
  </si>
  <si>
    <t>Secondo me in Alto Adige ci sono molte più possibilità di lavoro rispetto, nel mio caso, al Piemonte in cui è difficile trovare lavoro anche se si è laureati. Penso che qui i giovani siano ritenuti più una risorsa da istruire e ma allo stesso tempo da cui prendere spunto per poter migliorare il posto di lavoro che una forza utilizzata solo per raggiungere un certo obiettivo, senza offrire loro possibilità di formazione.</t>
  </si>
  <si>
    <t>è risaputo che il mondo del lavoro altoatesino è aperto ai neolaureati, anche se le uniche esperienze che ho avuto sono state al di fuori della provincia di Bolzano. Il fatto che in Unibz l'insegnamento sia trilingue è un'ulteriore risorsa e ricchezza per gli studenti che intendono lavorare in Alto Adige.</t>
  </si>
  <si>
    <t>Ho l'impressione che il mondo del lavoro alto atesino sia molto più aperto e disponibile ai giovani rispetto ad altre zone d'Italia</t>
  </si>
  <si>
    <t>Der Südtiroler Arbeitsmarkt ist meiner Meinung nach sehr gut und bietet viele Möglichkeiten. Ein so weit-greifendes Studium wie Wirtschaftswissenschaften bietet zudem eine große Auswahl an Arbeitsmöglichkeiten.</t>
  </si>
  <si>
    <t>Nach meiner Einschätzung nach ist der Südtiroler Arbeitsmarkt für Akademiker ziemlich attraktiv, da es in diesem Teil von Italien viele aufstrebende Firmen gibt, die ständig neue, zukunftsorientierte und flexible Mitarbeiter suchen. Ein Problem gibt es jedoch: Fast jeder Betrieb sucht heutzutage Mitarbeiter oder Praktikanten (!) mit Arbeitserfahrung. Das verleitet viele junge Leute dazu, ihre Praktika im Ausland zu absolvieren - und wenn sie sich in den Auslandsbetrieben wohlfühlen,ist es fraglich, ob sie wieder zurück nach Italien kommen wenn sie genug Arbeitserfahrung gesammelt haben.</t>
  </si>
  <si>
    <t>Ich finde, dass Akademiker meines Faches auf dem Arbeitsmarkt sehr gute Perspektiven haben. Die Freie Universität Bozen bietet die besten Voraussetzungen für das bevorstehende Arbeitsleben an.</t>
  </si>
  <si>
    <t>Nella provincia sudtirolese, credo che, con un po' di impegno, si possa trovare in tempi relativamente veloci un lavoro. Ovviamente un neolaureato deve essere in grado di adattarsi al mondo del lavoro e non 'sognare' subito il lavoro ideale.</t>
  </si>
  <si>
    <t>Non ho dato una valutazione ottima perchè, se pur la possibilità di trovare un lavoro sia molto più alte rispetto alle altre regioni italiane, risulta comunque difficile trovare un lavoro che dia una paga adeguata alle conoscenze di uno studente laureato alla Libera Università di Bolzano. L'unico punto a sfavore per un madrelingua italiano potrebbe essere la difficoltà nella lingua tedesca, ma non mi sembra un ostacolo così insormontabile.</t>
  </si>
  <si>
    <t>Senza dubbio gli studenti che concludono il percorso di laurea presso la LUB sono avantaggiati riguardo ai posti di lavoro. L'apetto trilinge di questa università è una risorsa che non tutti possiedono e costituisce, perciò, il fondamentale vantaggio competitivo con gli altri candidati.</t>
  </si>
  <si>
    <t>In relazione all'ambito dei tirocini, non ho svolto alcun tipo di attività. Il mondo del lavoro in Sudtirol è particolarmente vivace, purtroppo per ottenere degli incarichi è necessario presentarsi alle aziende in lingua tedesca (Inviando CV) che per studenti UNIBZ non è necessariamente un problema, in quanto parliamo la lingua, ma non trovo eticamente corretta l'attitudine che riscontro io personalmente, ma altri miei colleghi oggigiorno.</t>
  </si>
  <si>
    <t>Credo il mondo del lavoro in Alto Adige offra complessivamente più possibilità, sia per i giovani (neo laureati e non) che per i cittadini di altre età</t>
  </si>
  <si>
    <t>Dato il periodo di crisi economica che stiamo attraversando, la ricerca di un impiego è difficile anche per un brillante neolaureato. Tuttavia, credo che le conoscenze acquisite durante il percorso universitario siano, se non indispensabili, sicuramente molto utili. A mio parere, la maggiore difficoltà si incontra nel trovare un lavoro che venga retribuito correttamente rispetto al servizio svolto.   Per quanto riguarda il mondo del lavoro alto atesino, l'Alto Adige è stata una delle (se non l'unica) regione italiana a registrare una crescita economica, per cui suppongo che la situazione sia relativamente buona, seppure non dispongo di dati o informazioni concrete.</t>
  </si>
  <si>
    <t>Basandomi sulle esperienze di altri laureati reputo che il mercato del lavoro alto atesino offra e possa offrire anche in futuro delle ottime possibilità di impiego per i laureati.</t>
  </si>
  <si>
    <t>penso che la regione Trentino-Sudtirol offra grandi opportunità ai giovani, sia con stage formativi che con lavori retribuiti. Credo che rispetti sia la dignità del lavoratore (quindi offrendo cifre adeguate agli orari e alle mansioni del lavoro) che le aspettative e la creatività, motivando le persone a tirar fuori il meglio di loro.</t>
  </si>
  <si>
    <t>Durch Migration bzw. Flucht immer mehr Menschen, die Unterstützung brauchen,   Durch Leistungsgesellschaft steigende Anzahl der psychischen Erkrankungen und steigender Bedarf an gesundheitsförderlichen sozialpädagogischen Projekten</t>
  </si>
  <si>
    <t>Credo che il terzo settore in Alto-Adige sia piuttosto incentivato e sviluppato, dunque le possibilità di trovare una concreta occupazione successivamente alla conclusione degli studi sono molte e concrete, sicuramente più rispetto al resto d'Italia. Detto questo, però, aggiungerei che il lavoro dei giovani dovrebbe essere considerato sostanzialmente una forte risorsa per il territorio e purtroppo questa valorizzazione non sempre viene garantita.</t>
  </si>
  <si>
    <t>L'esperienza di tirocinio presso un'azienda altoatesina è stata per me molto positiva. Tornerei volentieri a lavorare in Alto Adige.</t>
  </si>
  <si>
    <t>Südtirol ist ein finanziell starkes und innovationsorientiertes Land. Es bietet den meisten Studenten die Möglichkeit ihre Träume zu verfolgen und in den verschiedensten Sektoren der Arbeitswelt tätig zu sein.</t>
  </si>
  <si>
    <t>La necessità di personale qualificato e abile nello svolgere diversi tipi di mansioni può risultare fondamentale nel mercato altoatesino caratterizzato principalmente da piccole-medie imprese.</t>
  </si>
  <si>
    <t>Penso che rispetto alle altre regioni italiane la provincia autonoma di Bolzano presenti maggiori opportunità lavorative per i laureati</t>
  </si>
  <si>
    <t>Non ho avuto esperienza diretta, ma il mondo altoatesino sembra più aperto ai laureati e ai giovani, basti pensare a tutti gli sforzi e le risorse messi in campo per il supporto delle start-up.</t>
  </si>
  <si>
    <t>Ich schätze für Akademiker gibt es in Südtirol zahlreiche Möglichkeiten, beispielsweise bei EURAC, Land Südtirol, bei vielen 'ausgelagerten' Landesbetrieben etc. Auch das Verdienstniveau schätze ich höher ein als im restlichen Italien und als in Österreich.</t>
  </si>
  <si>
    <t>Ritengo che l'Alto Adige rappresenti un'eccezione rispetto ad altre regioni italiane per l'aspetto lavorativo, offrendo maggiori possibilità. Il bilinguismo può certamente rappresentare una barriera per chi viene da altre regioni, ma è allo stesso tempo un'opportunità aggiuntiva per chi conosce le lingue e un valore aggiunto nel lavoro e nella vita.</t>
  </si>
  <si>
    <t>L'Alto Adige, avendo non Statuto Speciale, ha molte più opportunità di aiutare e curare lo studio e il lavoro per i giovani.</t>
  </si>
  <si>
    <t>Nel territorio altoatesino ci sono molte più possibilità lavorative rispetto al resto d'Italia, gli stipendi sono più alti e i tirocini sono sempre pagati.</t>
  </si>
  <si>
    <t>Sembra esserci abbastanza richiesta di lavoro, anche se l'ambiente generale non sembra essere troppo stimolante per il settore dell'innovazione tecnologica.</t>
  </si>
  <si>
    <t>- man findet leicht eine Arbeit, wenn man bereit ist alles zu machen  -es wird für Studenten vieles Angeboten (nur am Wochenende arbeiten)</t>
  </si>
  <si>
    <t>Nell'ambito del servizio sociale ho notato che sembrano esserci buone opportunità lavorative in Alto Adige. Ho sentito che c'è molta richiesta nei distretti sociali.</t>
  </si>
  <si>
    <t>L'Alto Adige offre diverse opportunità di lavoro in diversi settori. Ho l'impressione che i giovani siano visti come una risorsa per il futuro. In forza di ciò, i laureati hanno buone probabilità di trovare un posto di lavoro soddisfacente corrispondente alla loro laurea.</t>
  </si>
  <si>
    <t>Der Arbeitsmarkt mit Absolventen eines ähnlichen Studiengangs ist sehr überlaufen, daher ist es wichtig einen Weg zu finden sich von der Masse abzuheben z.B. durch Kompetenzen die in Sprachen erlangt wurden etc.</t>
  </si>
  <si>
    <t>La conoscenza delle lingue degli studenti UNIBZ permette loro un ingresso facilitato nel mondo del lavoro ed una retribuzione maggiorata se si possiede il patentino di bilinguismo, cosa inimmaginabile ed impossibile in altre regioni italiane</t>
  </si>
  <si>
    <t>Ho avuto esperienza di diversi giovani inseriti nel mondo del lavoro in Alto Adige con mansioni di responsabilità e trovo che sia un punto a favore del mercato del lavoro alto atesino</t>
  </si>
  <si>
    <t>Secondo la mia opinione sicuramente l'Alto Adige propone prospettive migliore per un giovane sia in termini di trovare un lavoro che lo soddisfi sia in termini di paga.</t>
  </si>
  <si>
    <t>la provincia di Bolzano offre un'ampia gamma di possibilità lavorative valide e per le quali viene richiesto un buon livello di professionalità ( anche grazie all' obbligo dell' attestato di bilinguismo). Seppur un' Italia in crisi e con difficoltà di employment la provincia alto atesina risente ben poco della problematica.</t>
  </si>
  <si>
    <t>Südtirol ist sehr attraktiv seitens gutem Lebensstandard, gute Vergütung, gute Verwaltung und junge und tatkräftige Universitätsabsolventen können sicherlich einen neuen Schwung und Energie in einen südtiroler Betrieb bringen.</t>
  </si>
  <si>
    <t>Il tenore di vita, le offerte di lavoro e gli stipendi per i neolaureati sono sicuramente più incoraggianti in Alto Adige</t>
  </si>
  <si>
    <t>Die südtiroler Betriebe sind großteils gesund und deshalb auf der Suche nach tüchtigen und international ausgerichteten Arbeitskräften.</t>
  </si>
  <si>
    <t>I laureati che conosco e che hanno cercato lavoro in Alto Adige hanno avuto quasi tutti la fortuna di trovare un posto nel settore in cui si sono specializzati.</t>
  </si>
  <si>
    <t>Considero l'Alto Adige una provincia che offre molte possibilità lavorative, in modo particolare nel settore del turismo.</t>
  </si>
  <si>
    <t xml:space="preserve"> potentiell gute Entwicklung für Akademiker</t>
  </si>
  <si>
    <t xml:space="preserve"> jedoch für höher Anstrebende wenig Zukunft zum Weltmarkt</t>
  </si>
  <si>
    <t>L'Alto Adige offre numerose opportunità lavorative soprattutto relative al settore di eventi sportivi e turistico. Personalmente non ho mai lavorato in questa regione, ma  alcuni colleghi hanno avuto la possibilità di contribuire alla realizzazione e gestione di alcuni eventi della zona.</t>
  </si>
  <si>
    <t>In Alto Adige molti dei principali business sono di famiglia o di residenti in Alto Adige che si tramandano l'attività di generazione in generazione, attività alberghiere per fare un esempio. Il lavoro non manca sicuramente, soprattutto per chi è addirittura laureato. Quello che potrebbe essere un ostacolo per i giovani sono le due lingue: l'italiano e il tedesco, entrambe richieste per lo svolgimento di qualsiasi attività.</t>
  </si>
  <si>
    <t>ci sono buone prospettive per i neo-laureati perche` l´universita`offre consulenza e aiuto nell´orientamento nel mondo del lavoro.</t>
  </si>
  <si>
    <t>L'alto Adige è una regione dove trovare lavoro è relativamente facile, soprattutto ora molte aziende cercano profili aziendali per la comunicazione.</t>
  </si>
  <si>
    <t>Penso che in Alto Adige sia più facile per i neolaureati entrare nel mondo del lavoro, rispetto che in altre regioni d'Italia. Infatti, molte aziende altoatesine puntano sui giovani come risorsa per la ricerca e per l'innovazione.</t>
  </si>
  <si>
    <t>Il mercato altoatesino offre molte opportunità di lavoro. Vi sono molte aziende, e se ci si impegna nella ricerca, un'occupazione la si trova abbastanza facilmente secondo me.</t>
  </si>
  <si>
    <t>L'Alto Adige è un'isola felice dove se una persona si dimostra capace e volenterosa può trovare un lavoro coerente con il percorso di studi che ha fatto.</t>
  </si>
  <si>
    <t>L'Alto Adige è un territorio che a differenza di tante altre città italiane può permettersi di vantare una serie di investimenti nel settore della ricerca e dell'imprenditoria che ovviamente lascia trasparire l'immagine di una provincia in movimento e alla ricerca di nuove risorse per questo sviluppo, per cui chiaramente i giovani laureati</t>
  </si>
  <si>
    <t>Sono convinta che la regione dell'alto Adige si distingua più di altre per la vasta innovazione e ricerca che viene coltivata in molte aziende e che quindi offre grande prospettive per i futuri laureati della Libera Università di Bolzano. E' una regione che offre molto non solo dal punto di vista imprenditoriale ma anche in risorse e credo quindi che molte avviende abbiano saputo negli anni combinare al meglio queste grandi potenzialità insieme all'innovazione che anche gioveni e intraprendenti studenti possono offrire.</t>
  </si>
  <si>
    <t>Lo scenerio alto atesino è ricco di aziende molto interessanti. Notevole anche la verietà di campi in cui spazia la specializzazione di queste aziende, ecco perchè credo che la maggiorparte dei laureati possa trovare un' azienda che incontri i propri interessi.</t>
  </si>
  <si>
    <t>South tyrol has one of the lowest employment rates I have ever seen, Companies are always looking to hire and enthusiastic about supporting talent.</t>
  </si>
  <si>
    <t>In Alto Adige vi è la possibilità di essere assunti in aziende solide e ambiziose, nonchè di percepire uno stipendio adeguato.</t>
  </si>
  <si>
    <t>Semplicemente credo che il mercato del lavoro in provincia di Bolzano sia più aperto che in altre regioni e che le aziende desiderino maggiormente investire nei neo-laureati. Sicuramente poi il fatto di riuscire a diventare trilingui, grazie ad unibz, aiuta tantissimo noi studenti nella ricerca.</t>
  </si>
  <si>
    <t>In Alto Adige c'è alta domanda di neolaureati e condizioni economiche favorevoli rispetto a quasi tutto il resto d'Italia.</t>
  </si>
  <si>
    <t>tenendo conto della mia esperienza personale e dell'età media dei collaboratori incontrati in azienda valuto l'Alto Adige una zona con forti potenzialità per i giovani laureati.</t>
  </si>
  <si>
    <t>Credo fermamente che in Alto Adige i neolaureati vengano presi seriamente dalle aziende. Se poi ci si è laureati in Unibz le chance di lavoro crescono maggiormente.</t>
  </si>
  <si>
    <t>L'Alto Adige è una realtà riconosciuta a livello mondiale che offre opportunità ai neolaureati di fare carriera e costruirsi un ottimo futuro</t>
  </si>
  <si>
    <t>Molte sono le opportunità che l'università ci offre in quanto a partnership e accordi con aziende di rilievo in Altoadige!   Per di più il settore turistico ci aiuta a prescindere nel trovare un'occupazione. basta essere disposti a rimboccarsi le maniche.</t>
  </si>
  <si>
    <t>Penso che l'Alto Adige offra molte possibilità ai giovani laureati in confronto ad altre province e regioni italiane.   Non penso affatto che manchi lavoro, anzi sono dell'idea che ce ne sia molto per giovani preparati e volenterosi di imparare.</t>
  </si>
  <si>
    <t>Credo che il Trentino-Alto Adige abbia enormi risorse come paesaggi e persone le quali significano benessere e sport, cultura e città e quindi turismo.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</si>
</sst>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
    <numFmt numFmtId="165" formatCode="####.0%"/>
    <numFmt numFmtId="166" formatCode="###0"/>
    <numFmt numFmtId="167" formatCode="###0.0"/>
    <numFmt numFmtId="168" formatCode="####.0"/>
    <numFmt numFmtId="169" formatCode="0.0"/>
    <numFmt numFmtId="170" formatCode="0.0%"/>
    <numFmt numFmtId="171" formatCode="###0.0000"/>
    <numFmt numFmtId="172" formatCode="####.00000"/>
    <numFmt numFmtId="173" formatCode="###0.00"/>
    <numFmt numFmtId="174" formatCode="###0.00000"/>
    <numFmt numFmtId="175" formatCode="###0.000"/>
    <numFmt numFmtId="176" formatCode="####.000"/>
  </numFmts>
  <fonts count="54">
    <font>
      <sz val="11"/>
      <color theme="1"/>
      <name val="Source Sans Pro"/>
      <family val="2"/>
      <scheme val="minor"/>
    </font>
    <font>
      <sz val="11"/>
      <color rgb="FF000000"/>
      <name val="Courier New"/>
      <family val="2"/>
    </font>
    <font>
      <b/>
      <sz val="14"/>
      <color rgb="FF000000"/>
      <name val="Arial Bold"/>
      <family val="2"/>
    </font>
    <font>
      <sz val="9"/>
      <color rgb="FF000000"/>
      <name val="Arial"/>
      <family val="2"/>
    </font>
    <font>
      <b/>
      <sz val="9"/>
      <color rgb="FF000000"/>
      <name val="Arial Bold"/>
      <family val="2"/>
    </font>
    <font>
      <sz val="11"/>
      <color theme="1"/>
      <name val="Source Sans Pro"/>
      <family val="2"/>
      <scheme val="minor"/>
    </font>
    <font>
      <sz val="10"/>
      <name val="Arial"/>
      <family val="2"/>
    </font>
    <font>
      <b/>
      <sz val="9"/>
      <color indexed="8"/>
      <name val="Arial Bold"/>
    </font>
    <font>
      <sz val="9"/>
      <color indexed="8"/>
      <name val="Arial"/>
      <family val="2"/>
    </font>
    <font>
      <b/>
      <sz val="11"/>
      <color theme="1"/>
      <name val="Source Sans Pro"/>
      <family val="2"/>
      <scheme val="minor"/>
    </font>
    <font>
      <sz val="9"/>
      <color rgb="FFFF0000"/>
      <name val="Arial"/>
      <family val="2"/>
    </font>
    <font>
      <sz val="11"/>
      <name val="Source Sans Pro"/>
      <family val="2"/>
      <scheme val="minor"/>
    </font>
    <font>
      <sz val="9"/>
      <color rgb="FF00B050"/>
      <name val="Arial"/>
      <family val="2"/>
    </font>
    <font>
      <sz val="9"/>
      <color theme="4"/>
      <name val="Arial"/>
      <family val="2"/>
    </font>
    <font>
      <sz val="11"/>
      <color theme="4"/>
      <name val="Source Sans Pro"/>
      <family val="2"/>
      <scheme val="minor"/>
    </font>
    <font>
      <sz val="11"/>
      <color rgb="FF00B050"/>
      <name val="Source Sans Pro"/>
      <family val="2"/>
      <scheme val="minor"/>
    </font>
    <font>
      <sz val="11"/>
      <color rgb="FFFF0000"/>
      <name val="Source Sans Pro"/>
      <family val="2"/>
      <scheme val="minor"/>
    </font>
    <font>
      <b/>
      <sz val="11"/>
      <color theme="4"/>
      <name val="Source Sans Pro"/>
      <family val="2"/>
      <scheme val="minor"/>
    </font>
    <font>
      <sz val="10"/>
      <name val="Arial"/>
      <family val="2"/>
    </font>
    <font>
      <b/>
      <sz val="9"/>
      <color indexed="8"/>
      <name val="Arial"/>
      <family val="2"/>
    </font>
    <font>
      <b/>
      <sz val="10"/>
      <name val="Arial"/>
      <family val="2"/>
    </font>
    <font>
      <sz val="9"/>
      <color theme="0" tint="-0.249977111117893"/>
      <name val="Arial"/>
      <family val="2"/>
    </font>
    <font>
      <sz val="10"/>
      <name val="Arial"/>
      <family val="2"/>
    </font>
    <font>
      <b/>
      <i/>
      <sz val="11"/>
      <color theme="1"/>
      <name val="Source Sans Pro"/>
      <family val="2"/>
      <scheme val="minor"/>
    </font>
    <font>
      <b/>
      <sz val="9"/>
      <color rgb="FF000000"/>
      <name val="Arial"/>
      <family val="2"/>
    </font>
    <font>
      <strike/>
      <sz val="9"/>
      <color rgb="FF000000"/>
      <name val="Arial"/>
      <family val="2"/>
    </font>
    <font>
      <sz val="9"/>
      <name val="Arial"/>
      <family val="2"/>
    </font>
    <font>
      <sz val="10"/>
      <name val="Arial"/>
      <family val="2"/>
    </font>
    <font>
      <sz val="9"/>
      <color indexed="8"/>
      <name val="Arial"/>
      <family val="2"/>
    </font>
    <font>
      <b/>
      <sz val="12"/>
      <color theme="1"/>
      <name val="Source Sans Pro"/>
      <family val="2"/>
      <scheme val="minor"/>
    </font>
    <font>
      <vertAlign val="superscript"/>
      <sz val="9"/>
      <color indexed="8"/>
      <name val="Arial"/>
      <family val="2"/>
    </font>
    <font>
      <strike/>
      <sz val="9"/>
      <color indexed="8"/>
      <name val="Arial"/>
      <family val="2"/>
    </font>
    <font>
      <sz val="10"/>
      <name val="Arial"/>
      <family val="2"/>
    </font>
    <font>
      <sz val="9"/>
      <color indexed="8"/>
      <name val="Arial"/>
      <family val="2"/>
    </font>
    <font>
      <sz val="10"/>
      <name val="Arial"/>
      <family val="2"/>
    </font>
    <font>
      <sz val="9"/>
      <color indexed="8"/>
      <name val="Arial"/>
      <family val="2"/>
    </font>
    <font>
      <sz val="10"/>
      <name val="Arial"/>
      <family val="2"/>
    </font>
    <font>
      <b/>
      <sz val="10"/>
      <color indexed="8"/>
      <name val="Times New Roman"/>
      <family val="1"/>
    </font>
    <font>
      <b/>
      <i/>
      <sz val="10"/>
      <color indexed="8"/>
      <name val="Times New Roman"/>
      <family val="1"/>
    </font>
    <font>
      <i/>
      <sz val="11"/>
      <color theme="1"/>
      <name val="Source Sans Pro"/>
      <family val="2"/>
      <scheme val="minor"/>
    </font>
    <font>
      <i/>
      <sz val="10"/>
      <name val="Arial"/>
      <family val="2"/>
    </font>
    <font>
      <i/>
      <sz val="11"/>
      <color theme="1"/>
      <name val="Source Sans Pro Light"/>
      <family val="2"/>
      <scheme val="major"/>
    </font>
    <font>
      <sz val="10"/>
      <name val="Arial"/>
      <family val="2"/>
    </font>
    <font>
      <sz val="9"/>
      <color indexed="8"/>
      <name val="Arial"/>
      <family val="2"/>
    </font>
    <font>
      <b/>
      <sz val="11"/>
      <color rgb="FF000000"/>
      <name val="Arial"/>
      <family val="2"/>
    </font>
    <font>
      <b/>
      <sz val="10"/>
      <color theme="1"/>
      <name val="Source Sans Pro Light"/>
      <family val="2"/>
    </font>
    <font>
      <b/>
      <sz val="10"/>
      <color rgb="FF000000"/>
      <name val="Source Sans Pro Light"/>
      <family val="2"/>
    </font>
    <font>
      <b/>
      <sz val="9"/>
      <color theme="1"/>
      <name val="Source Sans Pro"/>
      <family val="2"/>
      <scheme val="minor"/>
    </font>
    <font>
      <sz val="9"/>
      <color theme="1"/>
      <name val="Source Sans Pro"/>
      <family val="2"/>
      <scheme val="minor"/>
    </font>
    <font>
      <b/>
      <sz val="9"/>
      <color rgb="FF000000"/>
      <name val="Source Sans Pro"/>
      <family val="2"/>
      <scheme val="minor"/>
    </font>
    <font>
      <b/>
      <sz val="9"/>
      <color indexed="8"/>
      <name val="Source Sans Pro"/>
      <family val="2"/>
      <scheme val="minor"/>
    </font>
    <font>
      <b/>
      <sz val="9"/>
      <name val="Source Sans Pro"/>
      <family val="2"/>
      <scheme val="minor"/>
    </font>
    <font>
      <b/>
      <sz val="10"/>
      <color indexed="8"/>
      <name val="Arial"/>
      <family val="2"/>
    </font>
    <font>
      <sz val="9"/>
      <color theme="1"/>
      <name val="Source Sans Pro Light"/>
      <family val="2"/>
    </font>
  </fonts>
  <fills count="18">
    <fill>
      <patternFill patternType="none"/>
    </fill>
    <fill>
      <patternFill patternType="gray125"/>
    </fill>
    <fill>
      <patternFill patternType="none">
        <bgColor rgb="FFFFFFFF"/>
      </patternFill>
    </fill>
    <fill>
      <patternFill patternType="solid">
        <fgColor rgb="FFFFFFFF"/>
      </patternFill>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theme="4"/>
        <bgColor indexed="64"/>
      </patternFill>
    </fill>
    <fill>
      <patternFill patternType="solid">
        <fgColor indexed="9"/>
        <bgColor indexed="64"/>
      </patternFill>
    </fill>
    <fill>
      <patternFill patternType="solid">
        <fgColor rgb="FF00B05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0" tint="-0.14999847407452621"/>
        <bgColor indexed="64"/>
      </patternFill>
    </fill>
  </fills>
  <borders count="158">
    <border>
      <left/>
      <right/>
      <top/>
      <bottom/>
      <diagonal/>
    </border>
    <border>
      <left/>
      <right/>
      <top/>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style="thick">
        <color rgb="FF000000"/>
      </right>
      <top/>
      <bottom style="thick">
        <color rgb="FF000000"/>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thin">
        <color rgb="FF000000"/>
      </left>
      <right style="thick">
        <color rgb="FF000000"/>
      </right>
      <top style="thick">
        <color rgb="FF000000"/>
      </top>
      <bottom/>
      <diagonal/>
    </border>
    <border>
      <left style="thick">
        <color rgb="FF000000"/>
      </left>
      <right style="thin">
        <color rgb="FF000000"/>
      </right>
      <top/>
      <bottom/>
      <diagonal/>
    </border>
    <border>
      <left style="thin">
        <color rgb="FF000000"/>
      </left>
      <right style="thin">
        <color rgb="FF000000"/>
      </right>
      <top/>
      <bottom/>
      <diagonal/>
    </border>
    <border>
      <left style="thin">
        <color rgb="FF000000"/>
      </left>
      <right style="thick">
        <color rgb="FF000000"/>
      </right>
      <top/>
      <bottom/>
      <diagonal/>
    </border>
    <border>
      <left style="thick">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style="thin">
        <color rgb="FF000000"/>
      </left>
      <right style="thick">
        <color rgb="FF000000"/>
      </right>
      <top/>
      <bottom style="thick">
        <color rgb="FF000000"/>
      </bottom>
      <diagonal/>
    </border>
    <border>
      <left style="thick">
        <color rgb="FF000000"/>
      </left>
      <right style="thin">
        <color rgb="FF000000"/>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style="thick">
        <color rgb="FF000000"/>
      </left>
      <right style="thick">
        <color rgb="FF000000"/>
      </right>
      <top style="thick">
        <color rgb="FF000000"/>
      </top>
      <bottom style="thick">
        <color rgb="FF000000"/>
      </bottom>
      <diagonal/>
    </border>
    <border>
      <left style="thick">
        <color indexed="8"/>
      </left>
      <right/>
      <top style="thick">
        <color indexed="8"/>
      </top>
      <bottom/>
      <diagonal/>
    </border>
    <border>
      <left/>
      <right style="thick">
        <color indexed="8"/>
      </right>
      <top style="thick">
        <color indexed="8"/>
      </top>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top/>
      <bottom/>
      <diagonal/>
    </border>
    <border>
      <left/>
      <right style="thick">
        <color indexed="8"/>
      </right>
      <top/>
      <bottom/>
      <diagonal/>
    </border>
    <border>
      <left style="thick">
        <color indexed="8"/>
      </left>
      <right/>
      <top/>
      <bottom style="thick">
        <color indexed="8"/>
      </bottom>
      <diagonal/>
    </border>
    <border>
      <left/>
      <right style="thick">
        <color indexed="8"/>
      </right>
      <top/>
      <bottom style="thick">
        <color indexed="8"/>
      </bottom>
      <diagonal/>
    </border>
    <border>
      <left style="thick">
        <color indexed="8"/>
      </left>
      <right style="thin">
        <color indexed="8"/>
      </right>
      <top style="thin">
        <color indexed="8"/>
      </top>
      <bottom style="thick">
        <color indexed="8"/>
      </bottom>
      <diagonal/>
    </border>
    <border>
      <left style="thin">
        <color indexed="8"/>
      </left>
      <right style="thin">
        <color indexed="8"/>
      </right>
      <top style="thin">
        <color indexed="8"/>
      </top>
      <bottom style="thick">
        <color indexed="8"/>
      </bottom>
      <diagonal/>
    </border>
    <border>
      <left style="thin">
        <color indexed="8"/>
      </left>
      <right style="thick">
        <color indexed="8"/>
      </right>
      <top style="thin">
        <color indexed="8"/>
      </top>
      <bottom style="thick">
        <color indexed="8"/>
      </bottom>
      <diagonal/>
    </border>
    <border>
      <left style="thick">
        <color indexed="8"/>
      </left>
      <right style="thin">
        <color indexed="8"/>
      </right>
      <top style="thick">
        <color indexed="8"/>
      </top>
      <bottom/>
      <diagonal/>
    </border>
    <border>
      <left style="thin">
        <color indexed="8"/>
      </left>
      <right style="thin">
        <color indexed="8"/>
      </right>
      <top style="thick">
        <color indexed="8"/>
      </top>
      <bottom/>
      <diagonal/>
    </border>
    <border>
      <left style="thin">
        <color indexed="8"/>
      </left>
      <right style="thick">
        <color indexed="8"/>
      </right>
      <top style="thick">
        <color indexed="8"/>
      </top>
      <bottom/>
      <diagonal/>
    </border>
    <border>
      <left style="thick">
        <color indexed="8"/>
      </left>
      <right style="thin">
        <color indexed="8"/>
      </right>
      <top/>
      <bottom/>
      <diagonal/>
    </border>
    <border>
      <left style="thin">
        <color indexed="8"/>
      </left>
      <right style="thin">
        <color indexed="8"/>
      </right>
      <top/>
      <bottom/>
      <diagonal/>
    </border>
    <border>
      <left style="thin">
        <color indexed="8"/>
      </left>
      <right style="thick">
        <color indexed="8"/>
      </right>
      <top/>
      <bottom/>
      <diagonal/>
    </border>
    <border>
      <left style="thick">
        <color indexed="8"/>
      </left>
      <right style="thin">
        <color indexed="8"/>
      </right>
      <top/>
      <bottom style="thick">
        <color indexed="8"/>
      </bottom>
      <diagonal/>
    </border>
    <border>
      <left style="thin">
        <color indexed="8"/>
      </left>
      <right style="thin">
        <color indexed="8"/>
      </right>
      <top/>
      <bottom style="thick">
        <color indexed="8"/>
      </bottom>
      <diagonal/>
    </border>
    <border>
      <left style="thin">
        <color indexed="8"/>
      </left>
      <right style="thick">
        <color indexed="8"/>
      </right>
      <top/>
      <bottom style="thick">
        <color indexed="8"/>
      </bottom>
      <diagonal/>
    </border>
    <border>
      <left style="thick">
        <color indexed="8"/>
      </left>
      <right/>
      <top style="thick">
        <color indexed="8"/>
      </top>
      <bottom style="thick">
        <color indexed="8"/>
      </bottom>
      <diagonal/>
    </border>
    <border>
      <left/>
      <right style="thick">
        <color indexed="8"/>
      </right>
      <top style="thick">
        <color indexed="8"/>
      </top>
      <bottom style="thick">
        <color indexed="8"/>
      </bottom>
      <diagonal/>
    </border>
    <border>
      <left style="thick">
        <color indexed="8"/>
      </left>
      <right style="thin">
        <color indexed="8"/>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right/>
      <top/>
      <bottom style="thick">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ck">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rgb="FF000000"/>
      </top>
      <bottom style="thin">
        <color rgb="FF000000"/>
      </bottom>
      <diagonal/>
    </border>
    <border>
      <left style="thin">
        <color indexed="64"/>
      </left>
      <right style="thick">
        <color indexed="64"/>
      </right>
      <top style="thin">
        <color indexed="64"/>
      </top>
      <bottom style="thin">
        <color indexed="64"/>
      </bottom>
      <diagonal/>
    </border>
    <border>
      <left style="thick">
        <color rgb="FF000000"/>
      </left>
      <right/>
      <top style="thick">
        <color indexed="64"/>
      </top>
      <bottom/>
      <diagonal/>
    </border>
    <border>
      <left/>
      <right/>
      <top style="thick">
        <color indexed="64"/>
      </top>
      <bottom/>
      <diagonal/>
    </border>
    <border>
      <left/>
      <right style="thick">
        <color indexed="64"/>
      </right>
      <top style="thick">
        <color indexed="64"/>
      </top>
      <bottom/>
      <diagonal/>
    </border>
    <border>
      <left style="thin">
        <color rgb="FF000000"/>
      </left>
      <right style="thin">
        <color indexed="64"/>
      </right>
      <top style="thin">
        <color indexed="64"/>
      </top>
      <bottom style="thick">
        <color rgb="FF000000"/>
      </bottom>
      <diagonal/>
    </border>
    <border>
      <left style="thin">
        <color indexed="64"/>
      </left>
      <right style="thin">
        <color rgb="FF000000"/>
      </right>
      <top style="thick">
        <color rgb="FF000000"/>
      </top>
      <bottom/>
      <diagonal/>
    </border>
    <border>
      <left style="thin">
        <color rgb="FF000000"/>
      </left>
      <right/>
      <top style="thick">
        <color rgb="FF000000"/>
      </top>
      <bottom/>
      <diagonal/>
    </border>
    <border>
      <left style="thin">
        <color rgb="FF000000"/>
      </left>
      <right style="thin">
        <color indexed="64"/>
      </right>
      <top/>
      <bottom/>
      <diagonal/>
    </border>
    <border>
      <left style="thin">
        <color indexed="64"/>
      </left>
      <right style="thin">
        <color rgb="FF000000"/>
      </right>
      <top/>
      <bottom style="thick">
        <color rgb="FF000000"/>
      </bottom>
      <diagonal/>
    </border>
    <border>
      <left style="thin">
        <color rgb="FF000000"/>
      </left>
      <right/>
      <top/>
      <bottom style="thick">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ck">
        <color indexed="8"/>
      </top>
      <bottom/>
      <diagonal/>
    </border>
    <border>
      <left/>
      <right/>
      <top/>
      <bottom style="thick">
        <color indexed="8"/>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rgb="FF000000"/>
      </left>
      <right/>
      <top style="thick">
        <color rgb="FF000000"/>
      </top>
      <bottom style="thin">
        <color rgb="FF000000"/>
      </bottom>
      <diagonal/>
    </border>
    <border>
      <left/>
      <right style="thick">
        <color rgb="FF000000"/>
      </right>
      <top style="thick">
        <color rgb="FF000000"/>
      </top>
      <bottom style="thin">
        <color rgb="FF000000"/>
      </bottom>
      <diagonal/>
    </border>
    <border>
      <left/>
      <right style="thin">
        <color indexed="8"/>
      </right>
      <top style="thin">
        <color indexed="8"/>
      </top>
      <bottom style="thick">
        <color indexed="8"/>
      </bottom>
      <diagonal/>
    </border>
    <border>
      <left style="thin">
        <color indexed="8"/>
      </left>
      <right/>
      <top style="thin">
        <color indexed="8"/>
      </top>
      <bottom style="thick">
        <color indexed="8"/>
      </bottom>
      <diagonal/>
    </border>
    <border>
      <left style="thin">
        <color indexed="8"/>
      </left>
      <right/>
      <top style="thick">
        <color indexed="8"/>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medium">
        <color indexed="64"/>
      </right>
      <top/>
      <bottom style="thin">
        <color indexed="8"/>
      </bottom>
      <diagonal/>
    </border>
    <border>
      <left style="medium">
        <color indexed="64"/>
      </left>
      <right/>
      <top/>
      <bottom style="thick">
        <color indexed="8"/>
      </bottom>
      <diagonal/>
    </border>
    <border>
      <left/>
      <right style="medium">
        <color indexed="64"/>
      </right>
      <top style="thin">
        <color indexed="8"/>
      </top>
      <bottom style="thick">
        <color indexed="8"/>
      </bottom>
      <diagonal/>
    </border>
    <border>
      <left style="medium">
        <color indexed="64"/>
      </left>
      <right/>
      <top style="thick">
        <color indexed="8"/>
      </top>
      <bottom/>
      <diagonal/>
    </border>
    <border>
      <left style="thin">
        <color indexed="8"/>
      </left>
      <right style="medium">
        <color indexed="64"/>
      </right>
      <top style="thick">
        <color indexed="8"/>
      </top>
      <bottom/>
      <diagonal/>
    </border>
    <border>
      <left style="thin">
        <color indexed="8"/>
      </left>
      <right style="medium">
        <color indexed="64"/>
      </right>
      <top/>
      <bottom/>
      <diagonal/>
    </border>
    <border>
      <left/>
      <right style="thick">
        <color indexed="8"/>
      </right>
      <top/>
      <bottom style="medium">
        <color indexed="64"/>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style="thin">
        <color indexed="8"/>
      </left>
      <right style="medium">
        <color indexed="64"/>
      </right>
      <top/>
      <bottom style="medium">
        <color indexed="64"/>
      </bottom>
      <diagonal/>
    </border>
    <border>
      <left/>
      <right/>
      <top style="double">
        <color indexed="8"/>
      </top>
      <bottom/>
      <diagonal/>
    </border>
    <border>
      <left/>
      <right/>
      <top style="double">
        <color indexed="8"/>
      </top>
      <bottom style="thin">
        <color indexed="8"/>
      </bottom>
      <diagonal/>
    </border>
    <border>
      <left/>
      <right/>
      <top style="thin">
        <color indexed="8"/>
      </top>
      <bottom style="thin">
        <color indexed="8"/>
      </bottom>
      <diagonal/>
    </border>
    <border>
      <left/>
      <right/>
      <top style="thin">
        <color indexed="8"/>
      </top>
      <bottom style="thick">
        <color indexed="8"/>
      </bottom>
      <diagonal/>
    </border>
    <border>
      <left/>
      <right/>
      <top/>
      <bottom style="double">
        <color indexed="8"/>
      </bottom>
      <diagonal/>
    </border>
    <border>
      <left/>
      <right/>
      <top style="double">
        <color indexed="8"/>
      </top>
      <bottom style="thick">
        <color indexed="8"/>
      </bottom>
      <diagonal/>
    </border>
    <border>
      <left style="medium">
        <color indexed="64"/>
      </left>
      <right/>
      <top style="medium">
        <color indexed="64"/>
      </top>
      <bottom style="thick">
        <color indexed="8"/>
      </bottom>
      <diagonal/>
    </border>
    <border>
      <left/>
      <right style="thick">
        <color indexed="8"/>
      </right>
      <top style="medium">
        <color indexed="64"/>
      </top>
      <bottom style="thick">
        <color indexed="8"/>
      </bottom>
      <diagonal/>
    </border>
    <border>
      <left style="thick">
        <color indexed="8"/>
      </left>
      <right style="thin">
        <color indexed="8"/>
      </right>
      <top style="medium">
        <color indexed="64"/>
      </top>
      <bottom style="thick">
        <color indexed="8"/>
      </bottom>
      <diagonal/>
    </border>
    <border>
      <left style="thick">
        <color indexed="8"/>
      </left>
      <right style="medium">
        <color indexed="64"/>
      </right>
      <top style="medium">
        <color indexed="64"/>
      </top>
      <bottom style="thick">
        <color indexed="8"/>
      </bottom>
      <diagonal/>
    </border>
    <border>
      <left style="thick">
        <color indexed="8"/>
      </left>
      <right style="thin">
        <color indexed="8"/>
      </right>
      <top/>
      <bottom style="medium">
        <color indexed="64"/>
      </bottom>
      <diagonal/>
    </border>
    <border>
      <left/>
      <right/>
      <top style="thick">
        <color indexed="8"/>
      </top>
      <bottom style="double">
        <color indexed="8"/>
      </bottom>
      <diagonal/>
    </border>
    <border>
      <left style="thin">
        <color indexed="8"/>
      </left>
      <right/>
      <top style="thick">
        <color indexed="8"/>
      </top>
      <bottom style="thin">
        <color indexed="8"/>
      </bottom>
      <diagonal/>
    </border>
    <border>
      <left/>
      <right style="thick">
        <color indexed="8"/>
      </right>
      <top style="thick">
        <color indexed="8"/>
      </top>
      <bottom style="thin">
        <color indexed="8"/>
      </bottom>
      <diagonal/>
    </border>
    <border>
      <left style="medium">
        <color indexed="64"/>
      </left>
      <right style="medium">
        <color indexed="64"/>
      </right>
      <top style="medium">
        <color indexed="64"/>
      </top>
      <bottom style="medium">
        <color indexed="64"/>
      </bottom>
      <diagonal/>
    </border>
    <border>
      <left style="thin">
        <color rgb="FF000000"/>
      </left>
      <right/>
      <top style="thick">
        <color rgb="FF000000"/>
      </top>
      <bottom style="thin">
        <color rgb="FF000000"/>
      </bottom>
      <diagonal/>
    </border>
    <border>
      <left style="thick">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ck">
        <color indexed="8"/>
      </right>
      <top style="thin">
        <color indexed="8"/>
      </top>
      <bottom style="thin">
        <color indexed="8"/>
      </bottom>
      <diagonal/>
    </border>
    <border>
      <left/>
      <right/>
      <top style="thick">
        <color indexed="8"/>
      </top>
      <bottom style="thick">
        <color indexed="8"/>
      </bottom>
      <diagonal/>
    </border>
    <border>
      <left/>
      <right/>
      <top style="medium">
        <color indexed="64"/>
      </top>
      <bottom style="thick">
        <color indexed="8"/>
      </bottom>
      <diagonal/>
    </border>
    <border>
      <left style="thin">
        <color indexed="8"/>
      </left>
      <right style="medium">
        <color indexed="64"/>
      </right>
      <top style="medium">
        <color indexed="64"/>
      </top>
      <bottom style="thick">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ck">
        <color indexed="8"/>
      </right>
      <top style="thin">
        <color indexed="8"/>
      </top>
      <bottom/>
      <diagonal/>
    </border>
    <border>
      <left/>
      <right style="thin">
        <color indexed="8"/>
      </right>
      <top style="thick">
        <color indexed="8"/>
      </top>
      <bottom style="thin">
        <color indexed="8"/>
      </bottom>
      <diagonal/>
    </border>
    <border>
      <left/>
      <right style="thin">
        <color indexed="8"/>
      </right>
      <top style="thin">
        <color indexed="8"/>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8"/>
      </top>
      <bottom style="thin">
        <color indexed="8"/>
      </bottom>
      <diagonal/>
    </border>
  </borders>
  <cellStyleXfs count="1911">
    <xf numFmtId="0" fontId="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6" fillId="2" borderId="1"/>
    <xf numFmtId="0" fontId="5" fillId="2" borderId="1"/>
    <xf numFmtId="0" fontId="5" fillId="2" borderId="1"/>
    <xf numFmtId="0" fontId="5" fillId="2" borderId="1"/>
    <xf numFmtId="9" fontId="5" fillId="0" borderId="0" applyFont="0" applyFill="0" applyBorder="0" applyAlignment="0" applyProtection="0"/>
    <xf numFmtId="0" fontId="18" fillId="2" borderId="1"/>
    <xf numFmtId="0" fontId="22"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5" fillId="2" borderId="1"/>
    <xf numFmtId="0" fontId="27"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32" fillId="2" borderId="1"/>
    <xf numFmtId="0" fontId="32" fillId="2" borderId="1"/>
    <xf numFmtId="0" fontId="32" fillId="2" borderId="1"/>
    <xf numFmtId="0" fontId="32" fillId="2" borderId="1"/>
    <xf numFmtId="0" fontId="32" fillId="2" borderId="1"/>
    <xf numFmtId="0" fontId="32" fillId="2" borderId="1"/>
    <xf numFmtId="0" fontId="32" fillId="2" borderId="1"/>
    <xf numFmtId="0" fontId="32" fillId="2" borderId="1"/>
    <xf numFmtId="0" fontId="32" fillId="2" borderId="1"/>
    <xf numFmtId="0" fontId="32" fillId="2" borderId="1"/>
    <xf numFmtId="0" fontId="32" fillId="2" borderId="1"/>
    <xf numFmtId="0" fontId="32" fillId="2" borderId="1"/>
    <xf numFmtId="0" fontId="32" fillId="2" borderId="1"/>
    <xf numFmtId="0" fontId="32" fillId="2" borderId="1"/>
    <xf numFmtId="0" fontId="32" fillId="2" borderId="1"/>
    <xf numFmtId="0" fontId="32" fillId="2" borderId="1"/>
    <xf numFmtId="0" fontId="32" fillId="2" borderId="1"/>
    <xf numFmtId="0" fontId="32" fillId="2" borderId="1"/>
    <xf numFmtId="0" fontId="32" fillId="2" borderId="1"/>
    <xf numFmtId="0" fontId="32" fillId="2" borderId="1"/>
    <xf numFmtId="0" fontId="32" fillId="2" borderId="1"/>
    <xf numFmtId="0" fontId="32" fillId="2" borderId="1"/>
    <xf numFmtId="0" fontId="32" fillId="2" borderId="1"/>
    <xf numFmtId="0" fontId="32" fillId="2" borderId="1"/>
    <xf numFmtId="0" fontId="6" fillId="2" borderId="1"/>
    <xf numFmtId="0" fontId="6" fillId="2" borderId="1"/>
    <xf numFmtId="0" fontId="34" fillId="2" borderId="1"/>
    <xf numFmtId="0" fontId="34" fillId="2" borderId="1"/>
    <xf numFmtId="0" fontId="34" fillId="2" borderId="1"/>
    <xf numFmtId="0" fontId="36" fillId="2" borderId="1"/>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0" fontId="5" fillId="2" borderId="1"/>
  </cellStyleXfs>
  <cellXfs count="2780">
    <xf numFmtId="0" fontId="0" fillId="0" borderId="0" xfId="0"/>
    <xf numFmtId="0" fontId="1" fillId="2" borderId="1" xfId="1" applyFont="1" applyFill="1" applyBorder="1"/>
    <xf numFmtId="0" fontId="2" fillId="2" borderId="1" xfId="2" applyFont="1" applyFill="1" applyBorder="1"/>
    <xf numFmtId="0" fontId="3" fillId="2" borderId="15" xfId="19" applyFont="1" applyFill="1" applyBorder="1" applyAlignment="1">
      <alignment horizontal="center" wrapText="1"/>
    </xf>
    <xf numFmtId="0" fontId="3" fillId="2" borderId="5" xfId="24" applyFont="1" applyFill="1" applyBorder="1" applyAlignment="1">
      <alignment horizontal="left" vertical="top" wrapText="1"/>
    </xf>
    <xf numFmtId="0" fontId="3" fillId="2" borderId="7" xfId="26" applyFont="1" applyFill="1" applyBorder="1" applyAlignment="1">
      <alignment horizontal="left" vertical="top" wrapText="1"/>
    </xf>
    <xf numFmtId="164" fontId="3" fillId="2" borderId="18" xfId="28" applyNumberFormat="1" applyFont="1" applyFill="1" applyBorder="1" applyAlignment="1">
      <alignment horizontal="right" vertical="center"/>
    </xf>
    <xf numFmtId="164" fontId="3" fillId="2" borderId="21" xfId="31" applyNumberFormat="1" applyFont="1" applyFill="1" applyBorder="1" applyAlignment="1">
      <alignment horizontal="right" vertical="center"/>
    </xf>
    <xf numFmtId="164" fontId="3" fillId="2" borderId="24" xfId="36" applyNumberFormat="1" applyFont="1" applyFill="1" applyBorder="1" applyAlignment="1">
      <alignment horizontal="right" vertical="center"/>
    </xf>
    <xf numFmtId="166" fontId="3" fillId="2" borderId="18" xfId="40" applyNumberFormat="1" applyFont="1" applyFill="1" applyBorder="1" applyAlignment="1">
      <alignment horizontal="right" vertical="center"/>
    </xf>
    <xf numFmtId="166" fontId="3" fillId="2" borderId="19" xfId="41" applyNumberFormat="1" applyFont="1" applyFill="1" applyBorder="1" applyAlignment="1">
      <alignment horizontal="right" vertical="center"/>
    </xf>
    <xf numFmtId="166" fontId="3" fillId="2" borderId="21" xfId="43" applyNumberFormat="1" applyFont="1" applyFill="1" applyBorder="1" applyAlignment="1">
      <alignment horizontal="right" vertical="center"/>
    </xf>
    <xf numFmtId="166" fontId="3" fillId="2" borderId="22" xfId="44" applyNumberFormat="1" applyFont="1" applyFill="1" applyBorder="1" applyAlignment="1">
      <alignment horizontal="right" vertical="center"/>
    </xf>
    <xf numFmtId="166" fontId="3" fillId="2" borderId="24" xfId="46" applyNumberFormat="1" applyFont="1" applyFill="1" applyBorder="1" applyAlignment="1">
      <alignment horizontal="right" vertical="center"/>
    </xf>
    <xf numFmtId="166" fontId="3" fillId="2" borderId="25" xfId="47" applyNumberFormat="1" applyFont="1" applyFill="1" applyBorder="1" applyAlignment="1">
      <alignment horizontal="right" vertical="center"/>
    </xf>
    <xf numFmtId="0" fontId="3" fillId="2" borderId="5" xfId="69" applyFont="1" applyFill="1" applyBorder="1" applyAlignment="1">
      <alignment horizontal="left" vertical="top" wrapText="1"/>
    </xf>
    <xf numFmtId="0" fontId="2" fillId="2" borderId="1" xfId="153" applyFont="1" applyFill="1" applyBorder="1"/>
    <xf numFmtId="0" fontId="3" fillId="2" borderId="14" xfId="167" applyFont="1" applyFill="1" applyBorder="1" applyAlignment="1">
      <alignment horizontal="center" wrapText="1"/>
    </xf>
    <xf numFmtId="0" fontId="3" fillId="2" borderId="15" xfId="168" applyFont="1" applyFill="1" applyBorder="1" applyAlignment="1">
      <alignment horizontal="center" wrapText="1"/>
    </xf>
    <xf numFmtId="0" fontId="1" fillId="2" borderId="1" xfId="189" applyFont="1" applyFill="1" applyBorder="1"/>
    <xf numFmtId="0" fontId="2" fillId="2" borderId="1" xfId="190" applyFont="1" applyFill="1" applyBorder="1"/>
    <xf numFmtId="166" fontId="3" fillId="2" borderId="18" xfId="214" applyNumberFormat="1" applyFont="1" applyFill="1" applyBorder="1" applyAlignment="1">
      <alignment horizontal="right" vertical="center"/>
    </xf>
    <xf numFmtId="0" fontId="1" fillId="2" borderId="1" xfId="262" applyFont="1" applyFill="1" applyBorder="1"/>
    <xf numFmtId="0" fontId="2" fillId="2" borderId="1" xfId="263" applyFont="1" applyFill="1" applyBorder="1"/>
    <xf numFmtId="0" fontId="3" fillId="2" borderId="26" xfId="266" applyFont="1" applyFill="1" applyBorder="1" applyAlignment="1">
      <alignment horizontal="center" wrapText="1"/>
    </xf>
    <xf numFmtId="0" fontId="3" fillId="2" borderId="27" xfId="267" applyFont="1" applyFill="1" applyBorder="1" applyAlignment="1">
      <alignment horizontal="center" wrapText="1"/>
    </xf>
    <xf numFmtId="0" fontId="3" fillId="2" borderId="28" xfId="268" applyFont="1" applyFill="1" applyBorder="1" applyAlignment="1">
      <alignment horizontal="center" wrapText="1"/>
    </xf>
    <xf numFmtId="0" fontId="3" fillId="2" borderId="29" xfId="269" applyFont="1" applyFill="1" applyBorder="1" applyAlignment="1">
      <alignment horizontal="left" vertical="top" wrapText="1"/>
    </xf>
    <xf numFmtId="0" fontId="3" fillId="2" borderId="26" xfId="270" applyFont="1" applyFill="1" applyBorder="1" applyAlignment="1">
      <alignment horizontal="left" vertical="center" wrapText="1"/>
    </xf>
    <xf numFmtId="0" fontId="3" fillId="2" borderId="27" xfId="271" applyFont="1" applyFill="1" applyBorder="1" applyAlignment="1">
      <alignment horizontal="left" vertical="center" wrapText="1"/>
    </xf>
    <xf numFmtId="0" fontId="3" fillId="2" borderId="28" xfId="272" applyFont="1" applyFill="1" applyBorder="1" applyAlignment="1">
      <alignment horizontal="left" vertical="center" wrapText="1"/>
    </xf>
    <xf numFmtId="0" fontId="3" fillId="2" borderId="5" xfId="296" applyFont="1" applyFill="1" applyBorder="1" applyAlignment="1">
      <alignment horizontal="left" vertical="top" wrapText="1"/>
    </xf>
    <xf numFmtId="0" fontId="1" fillId="2" borderId="1" xfId="308" applyFont="1" applyFill="1" applyBorder="1"/>
    <xf numFmtId="0" fontId="2" fillId="2" borderId="1" xfId="309" applyFont="1" applyFill="1" applyBorder="1"/>
    <xf numFmtId="0" fontId="3" fillId="2" borderId="26" xfId="312" applyFont="1" applyFill="1" applyBorder="1" applyAlignment="1">
      <alignment horizontal="center" wrapText="1"/>
    </xf>
    <xf numFmtId="0" fontId="3" fillId="2" borderId="27" xfId="313" applyFont="1" applyFill="1" applyBorder="1" applyAlignment="1">
      <alignment horizontal="center" wrapText="1"/>
    </xf>
    <xf numFmtId="0" fontId="3" fillId="2" borderId="28" xfId="314" applyFont="1" applyFill="1" applyBorder="1" applyAlignment="1">
      <alignment horizontal="center" wrapText="1"/>
    </xf>
    <xf numFmtId="0" fontId="3" fillId="2" borderId="29" xfId="315" applyFont="1" applyFill="1" applyBorder="1" applyAlignment="1">
      <alignment horizontal="left" vertical="top" wrapText="1"/>
    </xf>
    <xf numFmtId="0" fontId="3" fillId="2" borderId="26" xfId="316" applyFont="1" applyFill="1" applyBorder="1" applyAlignment="1">
      <alignment horizontal="left" vertical="center" wrapText="1"/>
    </xf>
    <xf numFmtId="0" fontId="3" fillId="2" borderId="27" xfId="317" applyFont="1" applyFill="1" applyBorder="1" applyAlignment="1">
      <alignment horizontal="left" vertical="center" wrapText="1"/>
    </xf>
    <xf numFmtId="0" fontId="3" fillId="2" borderId="28" xfId="318" applyFont="1" applyFill="1" applyBorder="1" applyAlignment="1">
      <alignment horizontal="left" vertical="center" wrapText="1"/>
    </xf>
    <xf numFmtId="0" fontId="1" fillId="2" borderId="1" xfId="354" applyFont="1" applyFill="1" applyBorder="1"/>
    <xf numFmtId="0" fontId="1" fillId="2" borderId="1" xfId="381" applyFont="1" applyFill="1" applyBorder="1"/>
    <xf numFmtId="0" fontId="3" fillId="2" borderId="8" xfId="387" applyFont="1" applyFill="1" applyBorder="1" applyAlignment="1">
      <alignment horizontal="center" wrapText="1"/>
    </xf>
    <xf numFmtId="0" fontId="1" fillId="2" borderId="1" xfId="437" applyFont="1" applyFill="1" applyBorder="1"/>
    <xf numFmtId="0" fontId="1" fillId="2" borderId="1" xfId="509" applyFont="1" applyFill="1" applyBorder="1"/>
    <xf numFmtId="0" fontId="2" fillId="2" borderId="1" xfId="510" applyFont="1" applyFill="1" applyBorder="1"/>
    <xf numFmtId="0" fontId="1" fillId="2" borderId="1" xfId="532" applyFont="1" applyFill="1" applyBorder="1"/>
    <xf numFmtId="0" fontId="1" fillId="2" borderId="1" xfId="555" applyFont="1" applyFill="1" applyBorder="1"/>
    <xf numFmtId="0" fontId="2" fillId="2" borderId="1" xfId="556" applyFont="1" applyFill="1" applyBorder="1"/>
    <xf numFmtId="167" fontId="3" fillId="2" borderId="18" xfId="598" applyNumberFormat="1" applyFont="1" applyFill="1" applyBorder="1" applyAlignment="1">
      <alignment horizontal="right" vertical="center"/>
    </xf>
    <xf numFmtId="167" fontId="3" fillId="2" borderId="20" xfId="600" applyNumberFormat="1" applyFont="1" applyFill="1" applyBorder="1" applyAlignment="1">
      <alignment horizontal="right" vertical="center"/>
    </xf>
    <xf numFmtId="167" fontId="3" fillId="2" borderId="21" xfId="601" applyNumberFormat="1" applyFont="1" applyFill="1" applyBorder="1" applyAlignment="1">
      <alignment horizontal="right" vertical="center"/>
    </xf>
    <xf numFmtId="167" fontId="3" fillId="2" borderId="18" xfId="626" applyNumberFormat="1" applyFont="1" applyFill="1" applyBorder="1" applyAlignment="1">
      <alignment horizontal="right" vertical="center"/>
    </xf>
    <xf numFmtId="0" fontId="1" fillId="2" borderId="1" xfId="634" applyFont="1" applyFill="1" applyBorder="1"/>
    <xf numFmtId="0" fontId="2" fillId="2" borderId="1" xfId="635" applyFont="1" applyFill="1" applyBorder="1"/>
    <xf numFmtId="0" fontId="3" fillId="2" borderId="14" xfId="649" applyFont="1" applyFill="1" applyBorder="1" applyAlignment="1">
      <alignment horizontal="center" wrapText="1"/>
    </xf>
    <xf numFmtId="0" fontId="3" fillId="2" borderId="15" xfId="650" applyFont="1" applyFill="1" applyBorder="1" applyAlignment="1">
      <alignment horizontal="center" wrapText="1"/>
    </xf>
    <xf numFmtId="0" fontId="3" fillId="2" borderId="16" xfId="651" applyFont="1" applyFill="1" applyBorder="1" applyAlignment="1">
      <alignment horizontal="center" wrapText="1"/>
    </xf>
    <xf numFmtId="0" fontId="3" fillId="2" borderId="5" xfId="655" applyFont="1" applyFill="1" applyBorder="1" applyAlignment="1">
      <alignment horizontal="left" vertical="top" wrapText="1"/>
    </xf>
    <xf numFmtId="0" fontId="3" fillId="2" borderId="7" xfId="657" applyFont="1" applyFill="1" applyBorder="1" applyAlignment="1">
      <alignment horizontal="left" vertical="top" wrapText="1"/>
    </xf>
    <xf numFmtId="164" fontId="3" fillId="2" borderId="17" xfId="658" applyNumberFormat="1" applyFont="1" applyFill="1" applyBorder="1" applyAlignment="1">
      <alignment horizontal="right" vertical="center"/>
    </xf>
    <xf numFmtId="166" fontId="3" fillId="2" borderId="18" xfId="659" applyNumberFormat="1" applyFont="1" applyFill="1" applyBorder="1" applyAlignment="1">
      <alignment horizontal="right" vertical="center"/>
    </xf>
    <xf numFmtId="164" fontId="3" fillId="2" borderId="18" xfId="660" applyNumberFormat="1" applyFont="1" applyFill="1" applyBorder="1" applyAlignment="1">
      <alignment horizontal="right" vertical="center"/>
    </xf>
    <xf numFmtId="166" fontId="3" fillId="2" borderId="19" xfId="661" applyNumberFormat="1" applyFont="1" applyFill="1" applyBorder="1" applyAlignment="1">
      <alignment horizontal="right" vertical="center"/>
    </xf>
    <xf numFmtId="164" fontId="3" fillId="2" borderId="20" xfId="662" applyNumberFormat="1" applyFont="1" applyFill="1" applyBorder="1" applyAlignment="1">
      <alignment horizontal="right" vertical="center"/>
    </xf>
    <xf numFmtId="166" fontId="3" fillId="2" borderId="21" xfId="663" applyNumberFormat="1" applyFont="1" applyFill="1" applyBorder="1" applyAlignment="1">
      <alignment horizontal="right" vertical="center"/>
    </xf>
    <xf numFmtId="164" fontId="3" fillId="2" borderId="21" xfId="664" applyNumberFormat="1" applyFont="1" applyFill="1" applyBorder="1" applyAlignment="1">
      <alignment horizontal="right" vertical="center"/>
    </xf>
    <xf numFmtId="166" fontId="3" fillId="2" borderId="22" xfId="665" applyNumberFormat="1" applyFont="1" applyFill="1" applyBorder="1" applyAlignment="1">
      <alignment horizontal="right" vertical="center"/>
    </xf>
    <xf numFmtId="164" fontId="3" fillId="2" borderId="23" xfId="666" applyNumberFormat="1" applyFont="1" applyFill="1" applyBorder="1" applyAlignment="1">
      <alignment horizontal="right" vertical="center"/>
    </xf>
    <xf numFmtId="166" fontId="3" fillId="2" borderId="24" xfId="667" applyNumberFormat="1" applyFont="1" applyFill="1" applyBorder="1" applyAlignment="1">
      <alignment horizontal="right" vertical="center"/>
    </xf>
    <xf numFmtId="164" fontId="3" fillId="2" borderId="24" xfId="668" applyNumberFormat="1" applyFont="1" applyFill="1" applyBorder="1" applyAlignment="1">
      <alignment horizontal="right" vertical="center"/>
    </xf>
    <xf numFmtId="166" fontId="3" fillId="2" borderId="25" xfId="669" applyNumberFormat="1" applyFont="1" applyFill="1" applyBorder="1" applyAlignment="1">
      <alignment horizontal="right" vertical="center"/>
    </xf>
    <xf numFmtId="0" fontId="1" fillId="2" borderId="1" xfId="670" applyFont="1" applyFill="1" applyBorder="1"/>
    <xf numFmtId="0" fontId="2" fillId="2" borderId="1" xfId="671" applyFont="1" applyFill="1" applyBorder="1"/>
    <xf numFmtId="0" fontId="3" fillId="2" borderId="14" xfId="679" applyFont="1" applyFill="1" applyBorder="1" applyAlignment="1">
      <alignment horizontal="center" wrapText="1"/>
    </xf>
    <xf numFmtId="0" fontId="3" fillId="2" borderId="15" xfId="680" applyFont="1" applyFill="1" applyBorder="1" applyAlignment="1">
      <alignment horizontal="center" wrapText="1"/>
    </xf>
    <xf numFmtId="0" fontId="3" fillId="2" borderId="16" xfId="681" applyFont="1" applyFill="1" applyBorder="1" applyAlignment="1">
      <alignment horizontal="center" wrapText="1"/>
    </xf>
    <xf numFmtId="0" fontId="3" fillId="2" borderId="2" xfId="682" applyFont="1" applyFill="1" applyBorder="1" applyAlignment="1">
      <alignment horizontal="left" vertical="top" wrapText="1"/>
    </xf>
    <xf numFmtId="0" fontId="3" fillId="2" borderId="3" xfId="684" applyFont="1" applyFill="1" applyBorder="1" applyAlignment="1">
      <alignment horizontal="left" vertical="top"/>
    </xf>
    <xf numFmtId="0" fontId="3" fillId="2" borderId="5" xfId="686" applyFont="1" applyFill="1" applyBorder="1" applyAlignment="1">
      <alignment horizontal="left" vertical="top" wrapText="1"/>
    </xf>
    <xf numFmtId="167" fontId="3" fillId="2" borderId="18" xfId="690" applyNumberFormat="1" applyFont="1" applyFill="1" applyBorder="1" applyAlignment="1">
      <alignment horizontal="right" vertical="center"/>
    </xf>
    <xf numFmtId="166" fontId="3" fillId="2" borderId="19" xfId="691" applyNumberFormat="1" applyFont="1" applyFill="1" applyBorder="1" applyAlignment="1">
      <alignment horizontal="right" vertical="center"/>
    </xf>
    <xf numFmtId="167" fontId="3" fillId="2" borderId="21" xfId="693" applyNumberFormat="1" applyFont="1" applyFill="1" applyBorder="1" applyAlignment="1">
      <alignment horizontal="right" vertical="center"/>
    </xf>
    <xf numFmtId="166" fontId="3" fillId="2" borderId="22" xfId="694" applyNumberFormat="1" applyFont="1" applyFill="1" applyBorder="1" applyAlignment="1">
      <alignment horizontal="right" vertical="center"/>
    </xf>
    <xf numFmtId="0" fontId="1" fillId="2" borderId="1" xfId="698" applyFont="1" applyFill="1" applyBorder="1"/>
    <xf numFmtId="0" fontId="2" fillId="2" borderId="1" xfId="699" applyFont="1" applyFill="1" applyBorder="1"/>
    <xf numFmtId="0" fontId="3" fillId="2" borderId="14" xfId="713" applyFont="1" applyFill="1" applyBorder="1" applyAlignment="1">
      <alignment horizontal="center" wrapText="1"/>
    </xf>
    <xf numFmtId="0" fontId="3" fillId="2" borderId="15" xfId="714" applyFont="1" applyFill="1" applyBorder="1" applyAlignment="1">
      <alignment horizontal="center" wrapText="1"/>
    </xf>
    <xf numFmtId="0" fontId="3" fillId="2" borderId="16" xfId="715" applyFont="1" applyFill="1" applyBorder="1" applyAlignment="1">
      <alignment horizontal="center" wrapText="1"/>
    </xf>
    <xf numFmtId="0" fontId="3" fillId="2" borderId="5" xfId="719" applyFont="1" applyFill="1" applyBorder="1" applyAlignment="1">
      <alignment horizontal="left" vertical="top" wrapText="1"/>
    </xf>
    <xf numFmtId="164" fontId="3" fillId="2" borderId="17" xfId="722" applyNumberFormat="1" applyFont="1" applyFill="1" applyBorder="1" applyAlignment="1">
      <alignment horizontal="right" vertical="center"/>
    </xf>
    <xf numFmtId="166" fontId="3" fillId="2" borderId="18" xfId="723" applyNumberFormat="1" applyFont="1" applyFill="1" applyBorder="1" applyAlignment="1">
      <alignment horizontal="right" vertical="center"/>
    </xf>
    <xf numFmtId="164" fontId="3" fillId="2" borderId="18" xfId="724" applyNumberFormat="1" applyFont="1" applyFill="1" applyBorder="1" applyAlignment="1">
      <alignment horizontal="right" vertical="center"/>
    </xf>
    <xf numFmtId="166" fontId="3" fillId="2" borderId="19" xfId="725" applyNumberFormat="1" applyFont="1" applyFill="1" applyBorder="1" applyAlignment="1">
      <alignment horizontal="right" vertical="center"/>
    </xf>
    <xf numFmtId="164" fontId="3" fillId="2" borderId="20" xfId="726" applyNumberFormat="1" applyFont="1" applyFill="1" applyBorder="1" applyAlignment="1">
      <alignment horizontal="right" vertical="center"/>
    </xf>
    <xf numFmtId="166" fontId="3" fillId="2" borderId="21" xfId="727" applyNumberFormat="1" applyFont="1" applyFill="1" applyBorder="1" applyAlignment="1">
      <alignment horizontal="right" vertical="center"/>
    </xf>
    <xf numFmtId="164" fontId="3" fillId="2" borderId="21" xfId="728" applyNumberFormat="1" applyFont="1" applyFill="1" applyBorder="1" applyAlignment="1">
      <alignment horizontal="right" vertical="center"/>
    </xf>
    <xf numFmtId="166" fontId="3" fillId="2" borderId="22" xfId="729" applyNumberFormat="1" applyFont="1" applyFill="1" applyBorder="1" applyAlignment="1">
      <alignment horizontal="right" vertical="center"/>
    </xf>
    <xf numFmtId="0" fontId="3" fillId="2" borderId="14" xfId="750" applyFont="1" applyFill="1" applyBorder="1" applyAlignment="1">
      <alignment horizontal="center" wrapText="1"/>
    </xf>
    <xf numFmtId="0" fontId="3" fillId="2" borderId="15" xfId="751" applyFont="1" applyFill="1" applyBorder="1" applyAlignment="1">
      <alignment horizontal="center" wrapText="1"/>
    </xf>
    <xf numFmtId="0" fontId="3" fillId="2" borderId="16" xfId="752" applyFont="1" applyFill="1" applyBorder="1" applyAlignment="1">
      <alignment horizontal="center" wrapText="1"/>
    </xf>
    <xf numFmtId="0" fontId="3" fillId="2" borderId="5" xfId="756" applyFont="1" applyFill="1" applyBorder="1" applyAlignment="1">
      <alignment horizontal="left" vertical="top" wrapText="1"/>
    </xf>
    <xf numFmtId="164" fontId="3" fillId="2" borderId="17" xfId="759" applyNumberFormat="1" applyFont="1" applyFill="1" applyBorder="1" applyAlignment="1">
      <alignment horizontal="right" vertical="center"/>
    </xf>
    <xf numFmtId="166" fontId="3" fillId="2" borderId="18" xfId="760" applyNumberFormat="1" applyFont="1" applyFill="1" applyBorder="1" applyAlignment="1">
      <alignment horizontal="right" vertical="center"/>
    </xf>
    <xf numFmtId="164" fontId="3" fillId="2" borderId="18" xfId="761" applyNumberFormat="1" applyFont="1" applyFill="1" applyBorder="1" applyAlignment="1">
      <alignment horizontal="right" vertical="center"/>
    </xf>
    <xf numFmtId="166" fontId="3" fillId="2" borderId="19" xfId="762" applyNumberFormat="1" applyFont="1" applyFill="1" applyBorder="1" applyAlignment="1">
      <alignment horizontal="right" vertical="center"/>
    </xf>
    <xf numFmtId="164" fontId="3" fillId="2" borderId="20" xfId="763" applyNumberFormat="1" applyFont="1" applyFill="1" applyBorder="1" applyAlignment="1">
      <alignment horizontal="right" vertical="center"/>
    </xf>
    <xf numFmtId="166" fontId="3" fillId="2" borderId="21" xfId="764" applyNumberFormat="1" applyFont="1" applyFill="1" applyBorder="1" applyAlignment="1">
      <alignment horizontal="right" vertical="center"/>
    </xf>
    <xf numFmtId="164" fontId="3" fillId="2" borderId="21" xfId="765" applyNumberFormat="1" applyFont="1" applyFill="1" applyBorder="1" applyAlignment="1">
      <alignment horizontal="right" vertical="center"/>
    </xf>
    <xf numFmtId="166" fontId="3" fillId="2" borderId="22" xfId="766" applyNumberFormat="1" applyFont="1" applyFill="1" applyBorder="1" applyAlignment="1">
      <alignment horizontal="right" vertical="center"/>
    </xf>
    <xf numFmtId="0" fontId="1" fillId="2" borderId="1" xfId="798" applyFont="1" applyFill="1" applyBorder="1"/>
    <xf numFmtId="0" fontId="2" fillId="2" borderId="1" xfId="799" applyFont="1" applyFill="1" applyBorder="1"/>
    <xf numFmtId="0" fontId="2" fillId="2" borderId="1" xfId="871" applyFont="1" applyFill="1" applyBorder="1"/>
    <xf numFmtId="166" fontId="3" fillId="2" borderId="18" xfId="895" applyNumberFormat="1" applyFont="1" applyFill="1" applyBorder="1" applyAlignment="1">
      <alignment horizontal="right" vertical="center"/>
    </xf>
    <xf numFmtId="0" fontId="2" fillId="2" borderId="1" xfId="907" applyFont="1" applyFill="1" applyBorder="1"/>
    <xf numFmtId="0" fontId="1" fillId="2" borderId="1" xfId="942" applyFont="1" applyFill="1" applyBorder="1"/>
    <xf numFmtId="0" fontId="2" fillId="2" borderId="1" xfId="943" applyFont="1" applyFill="1" applyBorder="1"/>
    <xf numFmtId="0" fontId="1" fillId="2" borderId="1" xfId="965" applyFont="1" applyFill="1" applyBorder="1"/>
    <xf numFmtId="0" fontId="2" fillId="2" borderId="1" xfId="966" applyFont="1" applyFill="1" applyBorder="1"/>
    <xf numFmtId="0" fontId="1" fillId="2" borderId="1" xfId="1004" applyFont="1" applyFill="1" applyBorder="1"/>
    <xf numFmtId="0" fontId="2" fillId="2" borderId="1" xfId="1005" applyFont="1" applyFill="1" applyBorder="1"/>
    <xf numFmtId="0" fontId="3" fillId="2" borderId="14" xfId="1199" applyFont="1" applyFill="1" applyBorder="1" applyAlignment="1">
      <alignment horizontal="center" wrapText="1"/>
    </xf>
    <xf numFmtId="0" fontId="3" fillId="2" borderId="15" xfId="1200" applyFont="1" applyFill="1" applyBorder="1" applyAlignment="1">
      <alignment horizontal="center" wrapText="1"/>
    </xf>
    <xf numFmtId="0" fontId="3" fillId="2" borderId="16" xfId="1201" applyFont="1" applyFill="1" applyBorder="1" applyAlignment="1">
      <alignment horizontal="center" wrapText="1"/>
    </xf>
    <xf numFmtId="0" fontId="3" fillId="2" borderId="5" xfId="1205" applyFont="1" applyFill="1" applyBorder="1" applyAlignment="1">
      <alignment horizontal="left" vertical="top" wrapText="1"/>
    </xf>
    <xf numFmtId="0" fontId="3" fillId="2" borderId="7" xfId="1207" applyFont="1" applyFill="1" applyBorder="1" applyAlignment="1">
      <alignment horizontal="left" vertical="top" wrapText="1"/>
    </xf>
    <xf numFmtId="0" fontId="6" fillId="2" borderId="1" xfId="1226"/>
    <xf numFmtId="0" fontId="8" fillId="2" borderId="36" xfId="1226" applyFont="1" applyBorder="1" applyAlignment="1">
      <alignment horizontal="left" vertical="top" wrapText="1"/>
    </xf>
    <xf numFmtId="166" fontId="8" fillId="2" borderId="46" xfId="1226" applyNumberFormat="1" applyFont="1" applyBorder="1" applyAlignment="1">
      <alignment horizontal="right" vertical="center"/>
    </xf>
    <xf numFmtId="166" fontId="8" fillId="2" borderId="47" xfId="1226" applyNumberFormat="1" applyFont="1" applyBorder="1" applyAlignment="1">
      <alignment horizontal="right" vertical="center"/>
    </xf>
    <xf numFmtId="0" fontId="8" fillId="2" borderId="38" xfId="1226" applyFont="1" applyBorder="1" applyAlignment="1">
      <alignment horizontal="left" vertical="top" wrapText="1"/>
    </xf>
    <xf numFmtId="0" fontId="6" fillId="2" borderId="1" xfId="1227"/>
    <xf numFmtId="0" fontId="6" fillId="2" borderId="1" xfId="1228"/>
    <xf numFmtId="0" fontId="8" fillId="2" borderId="32" xfId="1229" applyFont="1" applyBorder="1" applyAlignment="1">
      <alignment horizontal="center" wrapText="1"/>
    </xf>
    <xf numFmtId="0" fontId="6" fillId="2" borderId="1" xfId="1229"/>
    <xf numFmtId="167" fontId="8" fillId="2" borderId="42" xfId="1229" applyNumberFormat="1" applyFont="1" applyBorder="1" applyAlignment="1">
      <alignment horizontal="right" vertical="center"/>
    </xf>
    <xf numFmtId="167" fontId="8" fillId="2" borderId="43" xfId="1229" applyNumberFormat="1" applyFont="1" applyBorder="1" applyAlignment="1">
      <alignment horizontal="right" vertical="center"/>
    </xf>
    <xf numFmtId="0" fontId="8" fillId="2" borderId="32" xfId="1230" applyFont="1" applyBorder="1" applyAlignment="1">
      <alignment horizontal="center" wrapText="1"/>
    </xf>
    <xf numFmtId="0" fontId="6" fillId="2" borderId="1" xfId="1230"/>
    <xf numFmtId="0" fontId="8" fillId="2" borderId="39" xfId="1230" applyFont="1" applyBorder="1" applyAlignment="1">
      <alignment horizontal="center" wrapText="1"/>
    </xf>
    <xf numFmtId="0" fontId="8" fillId="2" borderId="40" xfId="1230" applyFont="1" applyBorder="1" applyAlignment="1">
      <alignment horizontal="center" wrapText="1"/>
    </xf>
    <xf numFmtId="0" fontId="8" fillId="2" borderId="41" xfId="1230" applyFont="1" applyBorder="1" applyAlignment="1">
      <alignment horizontal="center" wrapText="1"/>
    </xf>
    <xf numFmtId="0" fontId="8" fillId="2" borderId="30" xfId="1230" applyFont="1" applyBorder="1" applyAlignment="1">
      <alignment horizontal="left" vertical="top" wrapText="1"/>
    </xf>
    <xf numFmtId="0" fontId="8" fillId="2" borderId="31" xfId="1230" applyFont="1" applyBorder="1" applyAlignment="1">
      <alignment horizontal="left" vertical="top"/>
    </xf>
    <xf numFmtId="167" fontId="8" fillId="2" borderId="42" xfId="1230" applyNumberFormat="1" applyFont="1" applyBorder="1" applyAlignment="1">
      <alignment horizontal="right" vertical="center"/>
    </xf>
    <xf numFmtId="167" fontId="8" fillId="2" borderId="43" xfId="1230" applyNumberFormat="1" applyFont="1" applyBorder="1" applyAlignment="1">
      <alignment horizontal="right" vertical="center"/>
    </xf>
    <xf numFmtId="166" fontId="8" fillId="2" borderId="44" xfId="1230" applyNumberFormat="1" applyFont="1" applyBorder="1" applyAlignment="1">
      <alignment horizontal="right" vertical="center"/>
    </xf>
    <xf numFmtId="0" fontId="8" fillId="2" borderId="36" xfId="1230" applyFont="1" applyBorder="1" applyAlignment="1">
      <alignment horizontal="left" vertical="top" wrapText="1"/>
    </xf>
    <xf numFmtId="167" fontId="8" fillId="2" borderId="45" xfId="1230" applyNumberFormat="1" applyFont="1" applyBorder="1" applyAlignment="1">
      <alignment horizontal="right" vertical="center"/>
    </xf>
    <xf numFmtId="167" fontId="8" fillId="2" borderId="46" xfId="1230" applyNumberFormat="1" applyFont="1" applyBorder="1" applyAlignment="1">
      <alignment horizontal="right" vertical="center"/>
    </xf>
    <xf numFmtId="166" fontId="8" fillId="2" borderId="47" xfId="1230" applyNumberFormat="1" applyFont="1" applyBorder="1" applyAlignment="1">
      <alignment horizontal="right" vertical="center"/>
    </xf>
    <xf numFmtId="0" fontId="8" fillId="2" borderId="38" xfId="1230" applyFont="1" applyBorder="1" applyAlignment="1">
      <alignment horizontal="left" vertical="top" wrapText="1"/>
    </xf>
    <xf numFmtId="167" fontId="8" fillId="2" borderId="48" xfId="1230" applyNumberFormat="1" applyFont="1" applyBorder="1" applyAlignment="1">
      <alignment horizontal="right" vertical="center"/>
    </xf>
    <xf numFmtId="167" fontId="8" fillId="2" borderId="49" xfId="1230" applyNumberFormat="1" applyFont="1" applyBorder="1" applyAlignment="1">
      <alignment horizontal="right" vertical="center"/>
    </xf>
    <xf numFmtId="166" fontId="8" fillId="2" borderId="50" xfId="1230" applyNumberFormat="1" applyFont="1" applyBorder="1" applyAlignment="1">
      <alignment horizontal="right" vertical="center"/>
    </xf>
    <xf numFmtId="0" fontId="8" fillId="2" borderId="32" xfId="1231" applyFont="1" applyBorder="1" applyAlignment="1">
      <alignment horizontal="center" wrapText="1"/>
    </xf>
    <xf numFmtId="0" fontId="6" fillId="2" borderId="1" xfId="1231"/>
    <xf numFmtId="0" fontId="8" fillId="2" borderId="41" xfId="1231" applyFont="1" applyBorder="1" applyAlignment="1">
      <alignment horizontal="center" wrapText="1"/>
    </xf>
    <xf numFmtId="0" fontId="6" fillId="2" borderId="1" xfId="1232"/>
    <xf numFmtId="0" fontId="6" fillId="2" borderId="1" xfId="1233"/>
    <xf numFmtId="0" fontId="6" fillId="2" borderId="1" xfId="1234"/>
    <xf numFmtId="0" fontId="6" fillId="2" borderId="1" xfId="1235"/>
    <xf numFmtId="0" fontId="5" fillId="2" borderId="1" xfId="1236"/>
    <xf numFmtId="0" fontId="1" fillId="2" borderId="1" xfId="1290" applyFont="1" applyFill="1" applyBorder="1"/>
    <xf numFmtId="0" fontId="3" fillId="2" borderId="14" xfId="1305" applyFont="1" applyFill="1" applyBorder="1" applyAlignment="1">
      <alignment horizontal="center" wrapText="1"/>
    </xf>
    <xf numFmtId="0" fontId="3" fillId="2" borderId="15" xfId="1306" applyFont="1" applyFill="1" applyBorder="1" applyAlignment="1">
      <alignment horizontal="center" wrapText="1"/>
    </xf>
    <xf numFmtId="0" fontId="3" fillId="2" borderId="16" xfId="1307" applyFont="1" applyFill="1" applyBorder="1" applyAlignment="1">
      <alignment horizontal="center" wrapText="1"/>
    </xf>
    <xf numFmtId="164" fontId="3" fillId="2" borderId="18" xfId="1312" applyNumberFormat="1" applyFont="1" applyFill="1" applyBorder="1" applyAlignment="1">
      <alignment horizontal="right" vertical="center"/>
    </xf>
    <xf numFmtId="166" fontId="3" fillId="2" borderId="19" xfId="1313" applyNumberFormat="1" applyFont="1" applyFill="1" applyBorder="1" applyAlignment="1">
      <alignment horizontal="right" vertical="center"/>
    </xf>
    <xf numFmtId="0" fontId="1" fillId="2" borderId="1" xfId="1326" applyFont="1" applyFill="1" applyBorder="1"/>
    <xf numFmtId="0" fontId="2" fillId="2" borderId="1" xfId="1327" applyFont="1" applyFill="1" applyBorder="1"/>
    <xf numFmtId="0" fontId="3" fillId="2" borderId="8" xfId="1330" applyFont="1" applyFill="1" applyBorder="1" applyAlignment="1">
      <alignment horizontal="center" wrapText="1"/>
    </xf>
    <xf numFmtId="0" fontId="3" fillId="2" borderId="14" xfId="1335" applyFont="1" applyFill="1" applyBorder="1" applyAlignment="1">
      <alignment horizontal="center" wrapText="1"/>
    </xf>
    <xf numFmtId="0" fontId="3" fillId="2" borderId="15" xfId="1336" applyFont="1" applyFill="1" applyBorder="1" applyAlignment="1">
      <alignment horizontal="center" wrapText="1"/>
    </xf>
    <xf numFmtId="0" fontId="3" fillId="2" borderId="16" xfId="1337" applyFont="1" applyFill="1" applyBorder="1" applyAlignment="1">
      <alignment horizontal="center" wrapText="1"/>
    </xf>
    <xf numFmtId="0" fontId="3" fillId="2" borderId="2" xfId="1338" applyFont="1" applyFill="1" applyBorder="1" applyAlignment="1">
      <alignment horizontal="left" vertical="top" wrapText="1"/>
    </xf>
    <xf numFmtId="0" fontId="3" fillId="2" borderId="3" xfId="1339" applyFont="1" applyFill="1" applyBorder="1" applyAlignment="1">
      <alignment horizontal="left" vertical="top"/>
    </xf>
    <xf numFmtId="167" fontId="3" fillId="2" borderId="17" xfId="1340" applyNumberFormat="1" applyFont="1" applyFill="1" applyBorder="1" applyAlignment="1">
      <alignment horizontal="right" vertical="center"/>
    </xf>
    <xf numFmtId="167" fontId="3" fillId="2" borderId="18" xfId="1341" applyNumberFormat="1" applyFont="1" applyFill="1" applyBorder="1" applyAlignment="1">
      <alignment horizontal="right" vertical="center"/>
    </xf>
    <xf numFmtId="166" fontId="3" fillId="2" borderId="19" xfId="1342" applyNumberFormat="1" applyFont="1" applyFill="1" applyBorder="1" applyAlignment="1">
      <alignment horizontal="right" vertical="center"/>
    </xf>
    <xf numFmtId="0" fontId="3" fillId="2" borderId="5" xfId="1344" applyFont="1" applyFill="1" applyBorder="1" applyAlignment="1">
      <alignment horizontal="left" vertical="top" wrapText="1"/>
    </xf>
    <xf numFmtId="167" fontId="3" fillId="2" borderId="20" xfId="1345" applyNumberFormat="1" applyFont="1" applyFill="1" applyBorder="1" applyAlignment="1">
      <alignment horizontal="right" vertical="center"/>
    </xf>
    <xf numFmtId="167" fontId="3" fillId="2" borderId="21" xfId="1346" applyNumberFormat="1" applyFont="1" applyFill="1" applyBorder="1" applyAlignment="1">
      <alignment horizontal="right" vertical="center"/>
    </xf>
    <xf numFmtId="166" fontId="3" fillId="2" borderId="22" xfId="1347" applyNumberFormat="1" applyFont="1" applyFill="1" applyBorder="1" applyAlignment="1">
      <alignment horizontal="right" vertical="center"/>
    </xf>
    <xf numFmtId="0" fontId="3" fillId="2" borderId="21" xfId="1348" applyFont="1" applyFill="1" applyBorder="1" applyAlignment="1">
      <alignment horizontal="right" vertical="center"/>
    </xf>
    <xf numFmtId="0" fontId="3" fillId="2" borderId="7" xfId="1350" applyFont="1" applyFill="1" applyBorder="1" applyAlignment="1">
      <alignment horizontal="left" vertical="top" wrapText="1"/>
    </xf>
    <xf numFmtId="167" fontId="3" fillId="2" borderId="23" xfId="1351" applyNumberFormat="1" applyFont="1" applyFill="1" applyBorder="1" applyAlignment="1">
      <alignment horizontal="right" vertical="center"/>
    </xf>
    <xf numFmtId="167" fontId="3" fillId="2" borderId="24" xfId="1352" applyNumberFormat="1" applyFont="1" applyFill="1" applyBorder="1" applyAlignment="1">
      <alignment horizontal="right" vertical="center"/>
    </xf>
    <xf numFmtId="166" fontId="3" fillId="2" borderId="25" xfId="1353" applyNumberFormat="1" applyFont="1" applyFill="1" applyBorder="1" applyAlignment="1">
      <alignment horizontal="right" vertical="center"/>
    </xf>
    <xf numFmtId="0" fontId="2" fillId="2" borderId="1" xfId="1382" applyFont="1" applyFill="1" applyBorder="1"/>
    <xf numFmtId="0" fontId="3" fillId="2" borderId="14" xfId="1389" applyFont="1" applyFill="1" applyBorder="1" applyAlignment="1">
      <alignment horizontal="center" wrapText="1"/>
    </xf>
    <xf numFmtId="0" fontId="3" fillId="2" borderId="16" xfId="1390" applyFont="1" applyFill="1" applyBorder="1" applyAlignment="1">
      <alignment horizontal="center" wrapText="1"/>
    </xf>
    <xf numFmtId="0" fontId="3" fillId="2" borderId="2" xfId="1391" applyFont="1" applyFill="1" applyBorder="1" applyAlignment="1">
      <alignment horizontal="left" vertical="top" wrapText="1"/>
    </xf>
    <xf numFmtId="0" fontId="3" fillId="2" borderId="3" xfId="1392" applyFont="1" applyFill="1" applyBorder="1" applyAlignment="1">
      <alignment horizontal="left" vertical="top"/>
    </xf>
    <xf numFmtId="167" fontId="3" fillId="2" borderId="17" xfId="1393" applyNumberFormat="1" applyFont="1" applyFill="1" applyBorder="1" applyAlignment="1">
      <alignment horizontal="right" vertical="center"/>
    </xf>
    <xf numFmtId="166" fontId="3" fillId="2" borderId="19" xfId="1394" applyNumberFormat="1" applyFont="1" applyFill="1" applyBorder="1" applyAlignment="1">
      <alignment horizontal="right" vertical="center"/>
    </xf>
    <xf numFmtId="0" fontId="3" fillId="2" borderId="5" xfId="1396" applyFont="1" applyFill="1" applyBorder="1" applyAlignment="1">
      <alignment horizontal="left" vertical="top" wrapText="1"/>
    </xf>
    <xf numFmtId="167" fontId="3" fillId="2" borderId="20" xfId="1397" applyNumberFormat="1" applyFont="1" applyFill="1" applyBorder="1" applyAlignment="1">
      <alignment horizontal="right" vertical="center"/>
    </xf>
    <xf numFmtId="166" fontId="3" fillId="2" borderId="22" xfId="1398" applyNumberFormat="1" applyFont="1" applyFill="1" applyBorder="1" applyAlignment="1">
      <alignment horizontal="right" vertical="center"/>
    </xf>
    <xf numFmtId="0" fontId="1" fillId="2" borderId="1" xfId="1403" applyFont="1" applyFill="1" applyBorder="1"/>
    <xf numFmtId="0" fontId="2" fillId="2" borderId="1" xfId="1404" applyFont="1" applyFill="1" applyBorder="1"/>
    <xf numFmtId="0" fontId="1" fillId="2" borderId="1" xfId="1439" applyFont="1" applyFill="1" applyBorder="1"/>
    <xf numFmtId="0" fontId="2" fillId="2" borderId="1" xfId="1440" applyFont="1" applyFill="1" applyBorder="1"/>
    <xf numFmtId="0" fontId="3" fillId="2" borderId="14" xfId="1454" applyFont="1" applyFill="1" applyBorder="1" applyAlignment="1">
      <alignment horizontal="center" wrapText="1"/>
    </xf>
    <xf numFmtId="0" fontId="3" fillId="2" borderId="15" xfId="1455" applyFont="1" applyFill="1" applyBorder="1" applyAlignment="1">
      <alignment horizontal="center" wrapText="1"/>
    </xf>
    <xf numFmtId="0" fontId="3" fillId="2" borderId="16" xfId="1456" applyFont="1" applyFill="1" applyBorder="1" applyAlignment="1">
      <alignment horizontal="center" wrapText="1"/>
    </xf>
    <xf numFmtId="164" fontId="3" fillId="2" borderId="17" xfId="1459" applyNumberFormat="1" applyFont="1" applyFill="1" applyBorder="1" applyAlignment="1">
      <alignment horizontal="right" vertical="center"/>
    </xf>
    <xf numFmtId="164" fontId="3" fillId="2" borderId="18" xfId="1461" applyNumberFormat="1" applyFont="1" applyFill="1" applyBorder="1" applyAlignment="1">
      <alignment horizontal="right" vertical="center"/>
    </xf>
    <xf numFmtId="0" fontId="3" fillId="2" borderId="5" xfId="1464" applyFont="1" applyFill="1" applyBorder="1" applyAlignment="1">
      <alignment horizontal="left" vertical="top" wrapText="1"/>
    </xf>
    <xf numFmtId="0" fontId="3" fillId="2" borderId="7" xfId="1470" applyFont="1" applyFill="1" applyBorder="1" applyAlignment="1">
      <alignment horizontal="left" vertical="top" wrapText="1"/>
    </xf>
    <xf numFmtId="0" fontId="3" fillId="2" borderId="14" xfId="1490" applyFont="1" applyFill="1" applyBorder="1" applyAlignment="1">
      <alignment horizontal="center" wrapText="1"/>
    </xf>
    <xf numFmtId="0" fontId="3" fillId="2" borderId="15" xfId="1491" applyFont="1" applyFill="1" applyBorder="1" applyAlignment="1">
      <alignment horizontal="center" wrapText="1"/>
    </xf>
    <xf numFmtId="0" fontId="3" fillId="2" borderId="16" xfId="1492" applyFont="1" applyFill="1" applyBorder="1" applyAlignment="1">
      <alignment horizontal="center" wrapText="1"/>
    </xf>
    <xf numFmtId="0" fontId="3" fillId="2" borderId="5" xfId="1500" applyFont="1" applyFill="1" applyBorder="1" applyAlignment="1">
      <alignment horizontal="left" vertical="top" wrapText="1"/>
    </xf>
    <xf numFmtId="0" fontId="3" fillId="2" borderId="7" xfId="1506" applyFont="1" applyFill="1" applyBorder="1" applyAlignment="1">
      <alignment horizontal="left" vertical="top" wrapText="1"/>
    </xf>
    <xf numFmtId="0" fontId="6" fillId="2" borderId="1" xfId="1539"/>
    <xf numFmtId="0" fontId="3" fillId="2" borderId="12" xfId="165" applyFont="1" applyFill="1" applyBorder="1" applyAlignment="1">
      <alignment horizontal="center" wrapText="1"/>
    </xf>
    <xf numFmtId="0" fontId="8" fillId="2" borderId="33" xfId="1229" applyFont="1" applyBorder="1" applyAlignment="1">
      <alignment horizontal="center" wrapText="1"/>
    </xf>
    <xf numFmtId="0" fontId="0" fillId="0" borderId="0" xfId="0" applyAlignment="1"/>
    <xf numFmtId="0" fontId="3" fillId="2" borderId="25" xfId="20" applyFont="1" applyFill="1" applyBorder="1" applyAlignment="1">
      <alignment horizontal="center" wrapText="1"/>
    </xf>
    <xf numFmtId="0" fontId="0" fillId="0" borderId="63" xfId="0" applyBorder="1" applyAlignment="1">
      <alignment vertical="center"/>
    </xf>
    <xf numFmtId="0" fontId="3" fillId="2" borderId="59" xfId="19" applyFont="1" applyFill="1" applyBorder="1" applyAlignment="1">
      <alignment horizontal="center" wrapText="1"/>
    </xf>
    <xf numFmtId="0" fontId="3" fillId="2" borderId="67" xfId="20" applyFont="1" applyFill="1" applyBorder="1" applyAlignment="1">
      <alignment horizontal="center" wrapText="1"/>
    </xf>
    <xf numFmtId="165" fontId="3" fillId="2" borderId="69" xfId="29" applyNumberFormat="1" applyFont="1" applyFill="1" applyBorder="1" applyAlignment="1">
      <alignment horizontal="right" vertical="center"/>
    </xf>
    <xf numFmtId="166" fontId="3" fillId="2" borderId="68" xfId="40" applyNumberFormat="1" applyFont="1" applyFill="1" applyBorder="1" applyAlignment="1">
      <alignment horizontal="right" vertical="center"/>
    </xf>
    <xf numFmtId="166" fontId="3" fillId="2" borderId="58" xfId="43" applyNumberFormat="1" applyFont="1" applyFill="1" applyBorder="1" applyAlignment="1">
      <alignment horizontal="right" vertical="center"/>
    </xf>
    <xf numFmtId="165" fontId="3" fillId="2" borderId="70" xfId="33" applyNumberFormat="1" applyFont="1" applyFill="1" applyBorder="1" applyAlignment="1">
      <alignment horizontal="right" vertical="center"/>
    </xf>
    <xf numFmtId="164" fontId="3" fillId="2" borderId="70" xfId="32" applyNumberFormat="1" applyFont="1" applyFill="1" applyBorder="1" applyAlignment="1">
      <alignment horizontal="right" vertical="center"/>
    </xf>
    <xf numFmtId="164" fontId="3" fillId="2" borderId="72" xfId="37" applyNumberFormat="1" applyFont="1" applyFill="1" applyBorder="1" applyAlignment="1">
      <alignment horizontal="right" vertical="center"/>
    </xf>
    <xf numFmtId="166" fontId="3" fillId="2" borderId="71" xfId="46" applyNumberFormat="1" applyFont="1" applyFill="1" applyBorder="1" applyAlignment="1">
      <alignment horizontal="right" vertical="center"/>
    </xf>
    <xf numFmtId="0" fontId="0" fillId="0" borderId="61" xfId="0" applyBorder="1"/>
    <xf numFmtId="0" fontId="8" fillId="2" borderId="34" xfId="1229" applyFont="1" applyBorder="1" applyAlignment="1">
      <alignment wrapText="1"/>
    </xf>
    <xf numFmtId="0" fontId="9" fillId="0" borderId="0" xfId="0" applyFont="1" applyFill="1" applyAlignment="1">
      <alignment horizontal="center"/>
    </xf>
    <xf numFmtId="0" fontId="0" fillId="0" borderId="0" xfId="0" applyFill="1"/>
    <xf numFmtId="0" fontId="0" fillId="0" borderId="0" xfId="0" applyFill="1" applyAlignment="1"/>
    <xf numFmtId="0" fontId="4" fillId="0" borderId="1" xfId="264" applyFont="1" applyFill="1" applyBorder="1" applyAlignment="1">
      <alignment vertical="center" wrapText="1"/>
    </xf>
    <xf numFmtId="9" fontId="0" fillId="0" borderId="61" xfId="1543" applyFont="1" applyBorder="1"/>
    <xf numFmtId="0" fontId="3" fillId="2" borderId="9" xfId="388" applyFont="1" applyFill="1" applyBorder="1" applyAlignment="1">
      <alignment horizontal="center" wrapText="1"/>
    </xf>
    <xf numFmtId="0" fontId="8" fillId="2" borderId="33" xfId="1230" applyFont="1" applyBorder="1" applyAlignment="1">
      <alignment horizontal="center" wrapText="1"/>
    </xf>
    <xf numFmtId="0" fontId="3" fillId="2" borderId="11" xfId="201" applyFont="1" applyFill="1" applyBorder="1" applyAlignment="1">
      <alignment wrapText="1"/>
    </xf>
    <xf numFmtId="0" fontId="3" fillId="2" borderId="12" xfId="202" applyFont="1" applyFill="1" applyBorder="1" applyAlignment="1">
      <alignment wrapText="1"/>
    </xf>
    <xf numFmtId="0" fontId="3" fillId="2" borderId="11" xfId="237" applyFont="1" applyFill="1" applyBorder="1" applyAlignment="1">
      <alignment wrapText="1"/>
    </xf>
    <xf numFmtId="0" fontId="3" fillId="2" borderId="12" xfId="238" applyFont="1" applyFill="1" applyBorder="1" applyAlignment="1">
      <alignment wrapText="1"/>
    </xf>
    <xf numFmtId="0" fontId="8" fillId="2" borderId="33" xfId="1231" applyFont="1" applyBorder="1" applyAlignment="1">
      <alignment horizontal="center" wrapText="1"/>
    </xf>
    <xf numFmtId="0" fontId="0" fillId="0" borderId="0" xfId="0" applyAlignment="1">
      <alignment wrapText="1"/>
    </xf>
    <xf numFmtId="0" fontId="3" fillId="2" borderId="3" xfId="296" applyFont="1" applyFill="1" applyBorder="1" applyAlignment="1">
      <alignment horizontal="left" vertical="top" wrapText="1"/>
    </xf>
    <xf numFmtId="0" fontId="3" fillId="2" borderId="5" xfId="295" applyFont="1" applyFill="1" applyBorder="1" applyAlignment="1">
      <alignment horizontal="left" vertical="top" wrapText="1"/>
    </xf>
    <xf numFmtId="0" fontId="16" fillId="0" borderId="0" xfId="0" applyFont="1"/>
    <xf numFmtId="0" fontId="3" fillId="2" borderId="9" xfId="388" applyFont="1" applyFill="1" applyBorder="1" applyAlignment="1">
      <alignment wrapText="1"/>
    </xf>
    <xf numFmtId="0" fontId="3" fillId="2" borderId="10" xfId="389" applyFont="1" applyFill="1" applyBorder="1" applyAlignment="1">
      <alignment wrapText="1"/>
    </xf>
    <xf numFmtId="0" fontId="8" fillId="2" borderId="33" xfId="1230" applyFont="1" applyBorder="1" applyAlignment="1">
      <alignment wrapText="1"/>
    </xf>
    <xf numFmtId="0" fontId="3" fillId="2" borderId="60" xfId="101" applyFont="1" applyFill="1" applyBorder="1" applyAlignment="1">
      <alignment vertical="center" wrapText="1"/>
    </xf>
    <xf numFmtId="0" fontId="3" fillId="2" borderId="11" xfId="449" applyFont="1" applyFill="1" applyBorder="1" applyAlignment="1">
      <alignment wrapText="1"/>
    </xf>
    <xf numFmtId="0" fontId="3" fillId="2" borderId="12" xfId="450" applyFont="1" applyFill="1" applyBorder="1" applyAlignment="1">
      <alignment wrapText="1"/>
    </xf>
    <xf numFmtId="0" fontId="9" fillId="0" borderId="0" xfId="0" applyFont="1" applyAlignment="1"/>
    <xf numFmtId="0" fontId="3" fillId="2" borderId="1" xfId="585" applyFont="1" applyFill="1" applyBorder="1" applyAlignment="1">
      <alignment horizontal="center" wrapText="1"/>
    </xf>
    <xf numFmtId="167" fontId="3" fillId="2" borderId="17" xfId="598" applyNumberFormat="1" applyFont="1" applyFill="1" applyBorder="1" applyAlignment="1">
      <alignment horizontal="right" vertical="center"/>
    </xf>
    <xf numFmtId="167" fontId="3" fillId="2" borderId="18" xfId="597" applyNumberFormat="1" applyFont="1" applyFill="1" applyBorder="1" applyAlignment="1">
      <alignment horizontal="right" vertical="center"/>
    </xf>
    <xf numFmtId="2" fontId="17" fillId="0" borderId="0" xfId="0" applyNumberFormat="1" applyFont="1"/>
    <xf numFmtId="0" fontId="9" fillId="0" borderId="0" xfId="0" applyFont="1"/>
    <xf numFmtId="0" fontId="17" fillId="0" borderId="0" xfId="0" applyFont="1"/>
    <xf numFmtId="169" fontId="0" fillId="0" borderId="0" xfId="0" applyNumberFormat="1"/>
    <xf numFmtId="0" fontId="0" fillId="0" borderId="0" xfId="0" applyAlignment="1">
      <alignment vertical="top"/>
    </xf>
    <xf numFmtId="0" fontId="0" fillId="0" borderId="76" xfId="0" applyBorder="1"/>
    <xf numFmtId="0" fontId="0" fillId="0" borderId="77" xfId="0" applyBorder="1"/>
    <xf numFmtId="0" fontId="0" fillId="0" borderId="78" xfId="0" applyBorder="1"/>
    <xf numFmtId="0" fontId="0" fillId="0" borderId="79" xfId="0" applyBorder="1"/>
    <xf numFmtId="0" fontId="0" fillId="0" borderId="1" xfId="0" applyBorder="1"/>
    <xf numFmtId="0" fontId="0" fillId="0" borderId="80" xfId="0" applyBorder="1"/>
    <xf numFmtId="0" fontId="0" fillId="0" borderId="81" xfId="0" applyBorder="1"/>
    <xf numFmtId="0" fontId="0" fillId="0" borderId="82" xfId="0" applyBorder="1"/>
    <xf numFmtId="0" fontId="0" fillId="0" borderId="83" xfId="0" applyBorder="1"/>
    <xf numFmtId="0" fontId="0" fillId="0" borderId="85" xfId="0" applyBorder="1"/>
    <xf numFmtId="0" fontId="0" fillId="0" borderId="84" xfId="0" applyBorder="1" applyAlignment="1">
      <alignment wrapText="1"/>
    </xf>
    <xf numFmtId="0" fontId="0" fillId="0" borderId="85" xfId="0" applyBorder="1" applyAlignment="1">
      <alignment wrapText="1"/>
    </xf>
    <xf numFmtId="0" fontId="0" fillId="0" borderId="86" xfId="0" applyBorder="1" applyAlignment="1">
      <alignment wrapText="1"/>
    </xf>
    <xf numFmtId="0" fontId="9" fillId="0" borderId="76" xfId="0" applyFont="1" applyBorder="1"/>
    <xf numFmtId="0" fontId="9" fillId="0" borderId="77" xfId="0" applyFont="1" applyBorder="1"/>
    <xf numFmtId="0" fontId="9" fillId="0" borderId="78" xfId="0" applyFont="1" applyBorder="1"/>
    <xf numFmtId="0" fontId="9" fillId="0" borderId="79" xfId="0" applyFont="1" applyBorder="1"/>
    <xf numFmtId="0" fontId="9" fillId="0" borderId="1" xfId="0" applyFont="1" applyBorder="1"/>
    <xf numFmtId="0" fontId="9" fillId="0" borderId="80" xfId="0" applyFont="1" applyBorder="1"/>
    <xf numFmtId="0" fontId="9" fillId="0" borderId="81" xfId="0" applyFont="1" applyBorder="1"/>
    <xf numFmtId="0" fontId="9" fillId="0" borderId="82" xfId="0" applyFont="1" applyBorder="1"/>
    <xf numFmtId="0" fontId="9" fillId="0" borderId="83" xfId="0" applyFont="1" applyBorder="1"/>
    <xf numFmtId="0" fontId="9" fillId="0" borderId="79" xfId="0" applyFont="1" applyBorder="1" applyAlignment="1">
      <alignment vertical="top"/>
    </xf>
    <xf numFmtId="0" fontId="9" fillId="0" borderId="1" xfId="0" applyFont="1" applyBorder="1" applyAlignment="1">
      <alignment vertical="top"/>
    </xf>
    <xf numFmtId="0" fontId="9" fillId="0" borderId="80" xfId="0" applyFont="1" applyBorder="1" applyAlignment="1">
      <alignment vertical="top"/>
    </xf>
    <xf numFmtId="0" fontId="9" fillId="0" borderId="79" xfId="0" applyFont="1" applyBorder="1" applyAlignment="1">
      <alignment vertical="top" wrapText="1"/>
    </xf>
    <xf numFmtId="169" fontId="6" fillId="2" borderId="1" xfId="1230" applyNumberFormat="1"/>
    <xf numFmtId="0" fontId="9" fillId="2" borderId="85" xfId="0" applyFont="1" applyFill="1" applyBorder="1" applyAlignment="1">
      <alignment wrapText="1"/>
    </xf>
    <xf numFmtId="0" fontId="9" fillId="2" borderId="1" xfId="0" applyFont="1" applyFill="1" applyBorder="1" applyAlignment="1">
      <alignment wrapText="1"/>
    </xf>
    <xf numFmtId="49" fontId="3" fillId="2" borderId="11" xfId="449" applyNumberFormat="1" applyFont="1" applyFill="1" applyBorder="1" applyAlignment="1">
      <alignment wrapText="1"/>
    </xf>
    <xf numFmtId="49" fontId="3" fillId="2" borderId="12" xfId="450" applyNumberFormat="1" applyFont="1" applyFill="1" applyBorder="1" applyAlignment="1">
      <alignment wrapText="1"/>
    </xf>
    <xf numFmtId="169" fontId="17" fillId="0" borderId="0" xfId="0" applyNumberFormat="1" applyFont="1"/>
    <xf numFmtId="0" fontId="3" fillId="2" borderId="12" xfId="748" applyFont="1" applyFill="1" applyBorder="1" applyAlignment="1">
      <alignment wrapText="1"/>
    </xf>
    <xf numFmtId="0" fontId="3" fillId="2" borderId="0" xfId="748" applyFont="1" applyFill="1" applyBorder="1" applyAlignment="1">
      <alignment wrapText="1"/>
    </xf>
    <xf numFmtId="0" fontId="3" fillId="2" borderId="11" xfId="748" applyFont="1" applyFill="1" applyBorder="1" applyAlignment="1">
      <alignment wrapText="1"/>
    </xf>
    <xf numFmtId="0" fontId="3" fillId="2" borderId="12" xfId="747" applyFont="1" applyFill="1" applyBorder="1" applyAlignment="1">
      <alignment wrapText="1"/>
    </xf>
    <xf numFmtId="0" fontId="18" fillId="2" borderId="1" xfId="1544"/>
    <xf numFmtId="0" fontId="8" fillId="2" borderId="53" xfId="1226" applyFont="1" applyBorder="1" applyAlignment="1">
      <alignment horizontal="center" wrapText="1"/>
    </xf>
    <xf numFmtId="0" fontId="8" fillId="2" borderId="54" xfId="1226" applyFont="1" applyBorder="1" applyAlignment="1">
      <alignment horizontal="center" wrapText="1"/>
    </xf>
    <xf numFmtId="0" fontId="8" fillId="2" borderId="55" xfId="1226" applyFont="1" applyBorder="1" applyAlignment="1">
      <alignment horizontal="center" wrapText="1"/>
    </xf>
    <xf numFmtId="0" fontId="19" fillId="2" borderId="36" xfId="1226" applyFont="1" applyBorder="1" applyAlignment="1">
      <alignment horizontal="left" vertical="top" wrapText="1"/>
    </xf>
    <xf numFmtId="166" fontId="21" fillId="2" borderId="45" xfId="1226" applyNumberFormat="1" applyFont="1" applyBorder="1" applyAlignment="1">
      <alignment horizontal="right" vertical="center"/>
    </xf>
    <xf numFmtId="166" fontId="21" fillId="2" borderId="46" xfId="1226" applyNumberFormat="1" applyFont="1" applyBorder="1" applyAlignment="1">
      <alignment horizontal="right" vertical="center"/>
    </xf>
    <xf numFmtId="166" fontId="21" fillId="2" borderId="47" xfId="1226" applyNumberFormat="1" applyFont="1" applyBorder="1" applyAlignment="1">
      <alignment horizontal="right" vertical="center"/>
    </xf>
    <xf numFmtId="167" fontId="21" fillId="2" borderId="45" xfId="1226" applyNumberFormat="1" applyFont="1" applyBorder="1" applyAlignment="1">
      <alignment horizontal="right" vertical="center"/>
    </xf>
    <xf numFmtId="167" fontId="21" fillId="2" borderId="46" xfId="1226" applyNumberFormat="1" applyFont="1" applyBorder="1" applyAlignment="1">
      <alignment horizontal="right" vertical="center"/>
    </xf>
    <xf numFmtId="167" fontId="21" fillId="2" borderId="47" xfId="1226" applyNumberFormat="1" applyFont="1" applyBorder="1" applyAlignment="1">
      <alignment horizontal="right" vertical="center"/>
    </xf>
    <xf numFmtId="166" fontId="8" fillId="2" borderId="45" xfId="1226" applyNumberFormat="1" applyFont="1" applyBorder="1" applyAlignment="1">
      <alignment horizontal="right" vertical="center"/>
    </xf>
    <xf numFmtId="167" fontId="8" fillId="2" borderId="48" xfId="1226" applyNumberFormat="1" applyFont="1" applyBorder="1" applyAlignment="1">
      <alignment horizontal="right" vertical="center"/>
    </xf>
    <xf numFmtId="167" fontId="8" fillId="2" borderId="49" xfId="1226" applyNumberFormat="1" applyFont="1" applyBorder="1" applyAlignment="1">
      <alignment horizontal="right" vertical="center"/>
    </xf>
    <xf numFmtId="167" fontId="8" fillId="2" borderId="50" xfId="1226" applyNumberFormat="1" applyFont="1" applyBorder="1" applyAlignment="1">
      <alignment horizontal="right" vertical="center"/>
    </xf>
    <xf numFmtId="0" fontId="3" fillId="2" borderId="11" xfId="882" applyFont="1" applyFill="1" applyBorder="1" applyAlignment="1">
      <alignment wrapText="1"/>
    </xf>
    <xf numFmtId="0" fontId="3" fillId="2" borderId="12" xfId="883" applyFont="1" applyFill="1" applyBorder="1" applyAlignment="1">
      <alignment wrapText="1"/>
    </xf>
    <xf numFmtId="166" fontId="8" fillId="8" borderId="42" xfId="0" applyNumberFormat="1" applyFont="1" applyFill="1" applyBorder="1" applyAlignment="1">
      <alignment horizontal="right" vertical="center"/>
    </xf>
    <xf numFmtId="0" fontId="8" fillId="0" borderId="36" xfId="0" applyFont="1" applyBorder="1" applyAlignment="1">
      <alignment horizontal="left" vertical="top" wrapText="1"/>
    </xf>
    <xf numFmtId="166" fontId="8" fillId="0" borderId="45" xfId="0" applyNumberFormat="1" applyFont="1" applyBorder="1" applyAlignment="1">
      <alignment horizontal="right" vertical="center"/>
    </xf>
    <xf numFmtId="0" fontId="3" fillId="2" borderId="9" xfId="677" applyFont="1" applyFill="1" applyBorder="1" applyAlignment="1">
      <alignment horizontal="center" wrapText="1"/>
    </xf>
    <xf numFmtId="0" fontId="22" fillId="2" borderId="1" xfId="1545"/>
    <xf numFmtId="0" fontId="17" fillId="4" borderId="0" xfId="0" applyFont="1" applyFill="1"/>
    <xf numFmtId="0" fontId="0" fillId="4" borderId="0" xfId="0" applyFill="1"/>
    <xf numFmtId="0" fontId="0" fillId="0" borderId="1" xfId="0" applyFill="1" applyBorder="1"/>
    <xf numFmtId="0" fontId="9" fillId="0" borderId="97" xfId="0" applyFont="1" applyBorder="1"/>
    <xf numFmtId="0" fontId="9" fillId="0" borderId="65" xfId="0" applyFont="1" applyBorder="1"/>
    <xf numFmtId="0" fontId="0" fillId="0" borderId="65" xfId="0" applyBorder="1"/>
    <xf numFmtId="0" fontId="0" fillId="0" borderId="66" xfId="0" applyBorder="1"/>
    <xf numFmtId="0" fontId="9" fillId="0" borderId="98" xfId="0" applyFont="1" applyBorder="1"/>
    <xf numFmtId="0" fontId="0" fillId="0" borderId="99" xfId="0" applyBorder="1"/>
    <xf numFmtId="0" fontId="9" fillId="0" borderId="100" xfId="0" applyFont="1" applyBorder="1"/>
    <xf numFmtId="0" fontId="9" fillId="0" borderId="101" xfId="0" applyFont="1" applyBorder="1"/>
    <xf numFmtId="0" fontId="0" fillId="0" borderId="101" xfId="0" applyBorder="1"/>
    <xf numFmtId="0" fontId="0" fillId="0" borderId="102" xfId="0" applyBorder="1"/>
    <xf numFmtId="0" fontId="9" fillId="0" borderId="98" xfId="0" applyFont="1" applyBorder="1" applyAlignment="1">
      <alignment vertical="top"/>
    </xf>
    <xf numFmtId="0" fontId="0" fillId="0" borderId="100" xfId="0" applyBorder="1"/>
    <xf numFmtId="0" fontId="24" fillId="2" borderId="61" xfId="1490" applyFont="1" applyFill="1" applyBorder="1" applyAlignment="1">
      <alignment horizontal="center" wrapText="1"/>
    </xf>
    <xf numFmtId="0" fontId="24" fillId="2" borderId="61" xfId="1491" applyFont="1" applyFill="1" applyBorder="1" applyAlignment="1">
      <alignment horizontal="center" wrapText="1"/>
    </xf>
    <xf numFmtId="0" fontId="3" fillId="2" borderId="61" xfId="1196" applyFont="1" applyFill="1" applyBorder="1" applyAlignment="1">
      <alignment wrapText="1"/>
    </xf>
    <xf numFmtId="0" fontId="3" fillId="2" borderId="61" xfId="1197" applyFont="1" applyFill="1" applyBorder="1" applyAlignment="1">
      <alignment wrapText="1"/>
    </xf>
    <xf numFmtId="166" fontId="3" fillId="2" borderId="61" xfId="1211" applyNumberFormat="1" applyFont="1" applyFill="1" applyBorder="1" applyAlignment="1">
      <alignment horizontal="right" vertical="center"/>
    </xf>
    <xf numFmtId="166" fontId="0" fillId="0" borderId="0" xfId="0" applyNumberFormat="1"/>
    <xf numFmtId="0" fontId="3" fillId="2" borderId="14" xfId="1592" applyFont="1" applyFill="1" applyBorder="1" applyAlignment="1">
      <alignment horizontal="center" wrapText="1"/>
    </xf>
    <xf numFmtId="0" fontId="3" fillId="2" borderId="15" xfId="1593" applyFont="1" applyFill="1" applyBorder="1" applyAlignment="1">
      <alignment horizontal="center" wrapText="1"/>
    </xf>
    <xf numFmtId="0" fontId="3" fillId="2" borderId="16" xfId="1594" applyFont="1" applyFill="1" applyBorder="1" applyAlignment="1">
      <alignment horizontal="center" wrapText="1"/>
    </xf>
    <xf numFmtId="164" fontId="3" fillId="2" borderId="17" xfId="1597" applyNumberFormat="1" applyFont="1" applyFill="1" applyBorder="1" applyAlignment="1">
      <alignment horizontal="right" vertical="center"/>
    </xf>
    <xf numFmtId="166" fontId="3" fillId="2" borderId="18" xfId="1598" applyNumberFormat="1" applyFont="1" applyFill="1" applyBorder="1" applyAlignment="1">
      <alignment horizontal="right" vertical="center"/>
    </xf>
    <xf numFmtId="165" fontId="3" fillId="2" borderId="18" xfId="1599" applyNumberFormat="1" applyFont="1" applyFill="1" applyBorder="1" applyAlignment="1">
      <alignment horizontal="right" vertical="center"/>
    </xf>
    <xf numFmtId="164" fontId="3" fillId="2" borderId="18" xfId="1600" applyNumberFormat="1" applyFont="1" applyFill="1" applyBorder="1" applyAlignment="1">
      <alignment horizontal="right" vertical="center"/>
    </xf>
    <xf numFmtId="166" fontId="3" fillId="2" borderId="19" xfId="1601" applyNumberFormat="1" applyFont="1" applyFill="1" applyBorder="1" applyAlignment="1">
      <alignment horizontal="right" vertical="center"/>
    </xf>
    <xf numFmtId="0" fontId="3" fillId="2" borderId="5" xfId="1603" applyFont="1" applyFill="1" applyBorder="1" applyAlignment="1">
      <alignment horizontal="left" vertical="top" wrapText="1"/>
    </xf>
    <xf numFmtId="164" fontId="3" fillId="2" borderId="20" xfId="1604" applyNumberFormat="1" applyFont="1" applyFill="1" applyBorder="1" applyAlignment="1">
      <alignment horizontal="right" vertical="center"/>
    </xf>
    <xf numFmtId="166" fontId="3" fillId="2" borderId="21" xfId="1605" applyNumberFormat="1" applyFont="1" applyFill="1" applyBorder="1" applyAlignment="1">
      <alignment horizontal="right" vertical="center"/>
    </xf>
    <xf numFmtId="164" fontId="3" fillId="2" borderId="21" xfId="1606" applyNumberFormat="1" applyFont="1" applyFill="1" applyBorder="1" applyAlignment="1">
      <alignment horizontal="right" vertical="center"/>
    </xf>
    <xf numFmtId="166" fontId="3" fillId="2" borderId="22" xfId="1607" applyNumberFormat="1" applyFont="1" applyFill="1" applyBorder="1" applyAlignment="1">
      <alignment horizontal="right" vertical="center"/>
    </xf>
    <xf numFmtId="165" fontId="3" fillId="2" borderId="21" xfId="1608" applyNumberFormat="1" applyFont="1" applyFill="1" applyBorder="1" applyAlignment="1">
      <alignment horizontal="right" vertical="center"/>
    </xf>
    <xf numFmtId="0" fontId="3" fillId="2" borderId="7" xfId="1610" applyFont="1" applyFill="1" applyBorder="1" applyAlignment="1">
      <alignment horizontal="left" vertical="top" wrapText="1"/>
    </xf>
    <xf numFmtId="164" fontId="3" fillId="2" borderId="23" xfId="1611" applyNumberFormat="1" applyFont="1" applyFill="1" applyBorder="1" applyAlignment="1">
      <alignment horizontal="right" vertical="center"/>
    </xf>
    <xf numFmtId="166" fontId="3" fillId="2" borderId="24" xfId="1612" applyNumberFormat="1" applyFont="1" applyFill="1" applyBorder="1" applyAlignment="1">
      <alignment horizontal="right" vertical="center"/>
    </xf>
    <xf numFmtId="164" fontId="3" fillId="2" borderId="24" xfId="1613" applyNumberFormat="1" applyFont="1" applyFill="1" applyBorder="1" applyAlignment="1">
      <alignment horizontal="right" vertical="center"/>
    </xf>
    <xf numFmtId="166" fontId="3" fillId="2" borderId="25" xfId="1614" applyNumberFormat="1" applyFont="1" applyFill="1" applyBorder="1" applyAlignment="1">
      <alignment horizontal="right" vertical="center"/>
    </xf>
    <xf numFmtId="0" fontId="3" fillId="2" borderId="14" xfId="1627" applyFont="1" applyFill="1" applyBorder="1" applyAlignment="1">
      <alignment horizontal="center" wrapText="1"/>
    </xf>
    <xf numFmtId="0" fontId="3" fillId="2" borderId="15" xfId="1628" applyFont="1" applyFill="1" applyBorder="1" applyAlignment="1">
      <alignment horizontal="center" wrapText="1"/>
    </xf>
    <xf numFmtId="0" fontId="3" fillId="2" borderId="16" xfId="1629" applyFont="1" applyFill="1" applyBorder="1" applyAlignment="1">
      <alignment horizontal="center" wrapText="1"/>
    </xf>
    <xf numFmtId="164" fontId="3" fillId="2" borderId="17" xfId="1632" applyNumberFormat="1" applyFont="1" applyFill="1" applyBorder="1" applyAlignment="1">
      <alignment horizontal="right" vertical="center"/>
    </xf>
    <xf numFmtId="166" fontId="3" fillId="2" borderId="18" xfId="1633" applyNumberFormat="1" applyFont="1" applyFill="1" applyBorder="1" applyAlignment="1">
      <alignment horizontal="right" vertical="center"/>
    </xf>
    <xf numFmtId="164" fontId="3" fillId="2" borderId="18" xfId="1634" applyNumberFormat="1" applyFont="1" applyFill="1" applyBorder="1" applyAlignment="1">
      <alignment horizontal="right" vertical="center"/>
    </xf>
    <xf numFmtId="166" fontId="3" fillId="2" borderId="19" xfId="1635" applyNumberFormat="1" applyFont="1" applyFill="1" applyBorder="1" applyAlignment="1">
      <alignment horizontal="right" vertical="center"/>
    </xf>
    <xf numFmtId="0" fontId="3" fillId="2" borderId="5" xfId="1637" applyFont="1" applyFill="1" applyBorder="1" applyAlignment="1">
      <alignment horizontal="left" vertical="top" wrapText="1"/>
    </xf>
    <xf numFmtId="164" fontId="3" fillId="2" borderId="20" xfId="1638" applyNumberFormat="1" applyFont="1" applyFill="1" applyBorder="1" applyAlignment="1">
      <alignment horizontal="right" vertical="center"/>
    </xf>
    <xf numFmtId="166" fontId="3" fillId="2" borderId="21" xfId="1639" applyNumberFormat="1" applyFont="1" applyFill="1" applyBorder="1" applyAlignment="1">
      <alignment horizontal="right" vertical="center"/>
    </xf>
    <xf numFmtId="164" fontId="3" fillId="2" borderId="21" xfId="1640" applyNumberFormat="1" applyFont="1" applyFill="1" applyBorder="1" applyAlignment="1">
      <alignment horizontal="right" vertical="center"/>
    </xf>
    <xf numFmtId="166" fontId="3" fillId="2" borderId="22" xfId="1641" applyNumberFormat="1" applyFont="1" applyFill="1" applyBorder="1" applyAlignment="1">
      <alignment horizontal="right" vertical="center"/>
    </xf>
    <xf numFmtId="164" fontId="3" fillId="4" borderId="20" xfId="1638" applyNumberFormat="1" applyFont="1" applyFill="1" applyBorder="1" applyAlignment="1">
      <alignment horizontal="right" vertical="center"/>
    </xf>
    <xf numFmtId="0" fontId="3" fillId="2" borderId="7" xfId="1643" applyFont="1" applyFill="1" applyBorder="1" applyAlignment="1">
      <alignment horizontal="left" vertical="top" wrapText="1"/>
    </xf>
    <xf numFmtId="164" fontId="3" fillId="2" borderId="23" xfId="1644" applyNumberFormat="1" applyFont="1" applyFill="1" applyBorder="1" applyAlignment="1">
      <alignment horizontal="right" vertical="center"/>
    </xf>
    <xf numFmtId="166" fontId="3" fillId="2" borderId="24" xfId="1645" applyNumberFormat="1" applyFont="1" applyFill="1" applyBorder="1" applyAlignment="1">
      <alignment horizontal="right" vertical="center"/>
    </xf>
    <xf numFmtId="164" fontId="3" fillId="2" borderId="24" xfId="1646" applyNumberFormat="1" applyFont="1" applyFill="1" applyBorder="1" applyAlignment="1">
      <alignment horizontal="right" vertical="center"/>
    </xf>
    <xf numFmtId="166" fontId="3" fillId="2" borderId="25" xfId="1647" applyNumberFormat="1" applyFont="1" applyFill="1" applyBorder="1" applyAlignment="1">
      <alignment horizontal="right" vertical="center"/>
    </xf>
    <xf numFmtId="164" fontId="0" fillId="0" borderId="0" xfId="0" applyNumberFormat="1"/>
    <xf numFmtId="165" fontId="0" fillId="0" borderId="0" xfId="0" applyNumberFormat="1"/>
    <xf numFmtId="0" fontId="0" fillId="0" borderId="61" xfId="0" applyBorder="1" applyAlignment="1">
      <alignment wrapText="1"/>
    </xf>
    <xf numFmtId="0" fontId="3" fillId="2" borderId="4" xfId="1636" applyFont="1" applyFill="1" applyBorder="1" applyAlignment="1">
      <alignment vertical="top" wrapText="1"/>
    </xf>
    <xf numFmtId="0" fontId="3" fillId="2" borderId="9" xfId="1651" applyFont="1" applyFill="1" applyBorder="1" applyAlignment="1">
      <alignment horizontal="center" wrapText="1"/>
    </xf>
    <xf numFmtId="0" fontId="3" fillId="2" borderId="14" xfId="1655" applyFont="1" applyFill="1" applyBorder="1" applyAlignment="1">
      <alignment horizontal="center" wrapText="1"/>
    </xf>
    <xf numFmtId="0" fontId="3" fillId="2" borderId="15" xfId="1656" applyFont="1" applyFill="1" applyBorder="1" applyAlignment="1">
      <alignment horizontal="center" wrapText="1"/>
    </xf>
    <xf numFmtId="0" fontId="3" fillId="2" borderId="16" xfId="1657" applyFont="1" applyFill="1" applyBorder="1" applyAlignment="1">
      <alignment horizontal="center" wrapText="1"/>
    </xf>
    <xf numFmtId="0" fontId="3" fillId="2" borderId="2" xfId="1658" applyFont="1" applyFill="1" applyBorder="1" applyAlignment="1">
      <alignment horizontal="left" vertical="top" wrapText="1"/>
    </xf>
    <xf numFmtId="0" fontId="3" fillId="2" borderId="3" xfId="1659" applyFont="1" applyFill="1" applyBorder="1" applyAlignment="1">
      <alignment horizontal="left" vertical="top"/>
    </xf>
    <xf numFmtId="167" fontId="3" fillId="2" borderId="17" xfId="1660" applyNumberFormat="1" applyFont="1" applyFill="1" applyBorder="1" applyAlignment="1">
      <alignment horizontal="right" vertical="center"/>
    </xf>
    <xf numFmtId="167" fontId="3" fillId="2" borderId="18" xfId="1661" applyNumberFormat="1" applyFont="1" applyFill="1" applyBorder="1" applyAlignment="1">
      <alignment horizontal="right" vertical="center"/>
    </xf>
    <xf numFmtId="166" fontId="3" fillId="2" borderId="19" xfId="1662" applyNumberFormat="1" applyFont="1" applyFill="1" applyBorder="1" applyAlignment="1">
      <alignment horizontal="right" vertical="center"/>
    </xf>
    <xf numFmtId="0" fontId="3" fillId="2" borderId="5" xfId="1664" applyFont="1" applyFill="1" applyBorder="1" applyAlignment="1">
      <alignment horizontal="left" vertical="top" wrapText="1"/>
    </xf>
    <xf numFmtId="167" fontId="3" fillId="2" borderId="20" xfId="1665" applyNumberFormat="1" applyFont="1" applyFill="1" applyBorder="1" applyAlignment="1">
      <alignment horizontal="right" vertical="center"/>
    </xf>
    <xf numFmtId="167" fontId="3" fillId="2" borderId="21" xfId="1666" applyNumberFormat="1" applyFont="1" applyFill="1" applyBorder="1" applyAlignment="1">
      <alignment horizontal="right" vertical="center"/>
    </xf>
    <xf numFmtId="166" fontId="3" fillId="2" borderId="22" xfId="1667" applyNumberFormat="1" applyFont="1" applyFill="1" applyBorder="1" applyAlignment="1">
      <alignment horizontal="right" vertical="center"/>
    </xf>
    <xf numFmtId="0" fontId="3" fillId="2" borderId="9" xfId="1671" applyFont="1" applyFill="1" applyBorder="1" applyAlignment="1">
      <alignment horizontal="center" wrapText="1"/>
    </xf>
    <xf numFmtId="0" fontId="3" fillId="2" borderId="14" xfId="1675" applyFont="1" applyFill="1" applyBorder="1" applyAlignment="1">
      <alignment horizontal="center" wrapText="1"/>
    </xf>
    <xf numFmtId="0" fontId="3" fillId="2" borderId="15" xfId="1676" applyFont="1" applyFill="1" applyBorder="1" applyAlignment="1">
      <alignment horizontal="center" wrapText="1"/>
    </xf>
    <xf numFmtId="0" fontId="3" fillId="2" borderId="16" xfId="1677" applyFont="1" applyFill="1" applyBorder="1" applyAlignment="1">
      <alignment horizontal="center" wrapText="1"/>
    </xf>
    <xf numFmtId="0" fontId="3" fillId="2" borderId="2" xfId="1678" applyFont="1" applyFill="1" applyBorder="1" applyAlignment="1">
      <alignment horizontal="left" vertical="top" wrapText="1"/>
    </xf>
    <xf numFmtId="0" fontId="3" fillId="2" borderId="3" xfId="1679" applyFont="1" applyFill="1" applyBorder="1" applyAlignment="1">
      <alignment horizontal="left" vertical="top"/>
    </xf>
    <xf numFmtId="167" fontId="3" fillId="2" borderId="17" xfId="1680" applyNumberFormat="1" applyFont="1" applyFill="1" applyBorder="1" applyAlignment="1">
      <alignment horizontal="right" vertical="center"/>
    </xf>
    <xf numFmtId="167" fontId="3" fillId="2" borderId="18" xfId="1681" applyNumberFormat="1" applyFont="1" applyFill="1" applyBorder="1" applyAlignment="1">
      <alignment horizontal="right" vertical="center"/>
    </xf>
    <xf numFmtId="166" fontId="3" fillId="2" borderId="19" xfId="1682" applyNumberFormat="1" applyFont="1" applyFill="1" applyBorder="1" applyAlignment="1">
      <alignment horizontal="right" vertical="center"/>
    </xf>
    <xf numFmtId="0" fontId="3" fillId="2" borderId="5" xfId="1684" applyFont="1" applyFill="1" applyBorder="1" applyAlignment="1">
      <alignment horizontal="left" vertical="top" wrapText="1"/>
    </xf>
    <xf numFmtId="167" fontId="3" fillId="2" borderId="20" xfId="1685" applyNumberFormat="1" applyFont="1" applyFill="1" applyBorder="1" applyAlignment="1">
      <alignment horizontal="right" vertical="center"/>
    </xf>
    <xf numFmtId="167" fontId="3" fillId="2" borderId="21" xfId="1686" applyNumberFormat="1" applyFont="1" applyFill="1" applyBorder="1" applyAlignment="1">
      <alignment horizontal="right" vertical="center"/>
    </xf>
    <xf numFmtId="166" fontId="3" fillId="2" borderId="22" xfId="1687" applyNumberFormat="1" applyFont="1" applyFill="1" applyBorder="1" applyAlignment="1">
      <alignment horizontal="right" vertical="center"/>
    </xf>
    <xf numFmtId="0" fontId="3" fillId="2" borderId="14" xfId="1701" applyFont="1" applyFill="1" applyBorder="1" applyAlignment="1">
      <alignment horizontal="center" wrapText="1"/>
    </xf>
    <xf numFmtId="0" fontId="3" fillId="2" borderId="15" xfId="1702" applyFont="1" applyFill="1" applyBorder="1" applyAlignment="1">
      <alignment horizontal="center" wrapText="1"/>
    </xf>
    <xf numFmtId="0" fontId="3" fillId="2" borderId="16" xfId="1703" applyFont="1" applyFill="1" applyBorder="1" applyAlignment="1">
      <alignment horizontal="center" wrapText="1"/>
    </xf>
    <xf numFmtId="164" fontId="3" fillId="2" borderId="17" xfId="1706" applyNumberFormat="1" applyFont="1" applyFill="1" applyBorder="1" applyAlignment="1">
      <alignment horizontal="right" vertical="center"/>
    </xf>
    <xf numFmtId="166" fontId="3" fillId="2" borderId="18" xfId="1707" applyNumberFormat="1" applyFont="1" applyFill="1" applyBorder="1" applyAlignment="1">
      <alignment horizontal="right" vertical="center"/>
    </xf>
    <xf numFmtId="164" fontId="3" fillId="2" borderId="18" xfId="1708" applyNumberFormat="1" applyFont="1" applyFill="1" applyBorder="1" applyAlignment="1">
      <alignment horizontal="right" vertical="center"/>
    </xf>
    <xf numFmtId="166" fontId="3" fillId="2" borderId="19" xfId="1709" applyNumberFormat="1" applyFont="1" applyFill="1" applyBorder="1" applyAlignment="1">
      <alignment horizontal="right" vertical="center"/>
    </xf>
    <xf numFmtId="0" fontId="3" fillId="2" borderId="5" xfId="1711" applyFont="1" applyFill="1" applyBorder="1" applyAlignment="1">
      <alignment horizontal="left" vertical="top" wrapText="1"/>
    </xf>
    <xf numFmtId="164" fontId="3" fillId="2" borderId="20" xfId="1712" applyNumberFormat="1" applyFont="1" applyFill="1" applyBorder="1" applyAlignment="1">
      <alignment horizontal="right" vertical="center"/>
    </xf>
    <xf numFmtId="166" fontId="3" fillId="2" borderId="21" xfId="1713" applyNumberFormat="1" applyFont="1" applyFill="1" applyBorder="1" applyAlignment="1">
      <alignment horizontal="right" vertical="center"/>
    </xf>
    <xf numFmtId="164" fontId="3" fillId="2" borderId="21" xfId="1714" applyNumberFormat="1" applyFont="1" applyFill="1" applyBorder="1" applyAlignment="1">
      <alignment horizontal="right" vertical="center"/>
    </xf>
    <xf numFmtId="166" fontId="3" fillId="2" borderId="22" xfId="1715" applyNumberFormat="1" applyFont="1" applyFill="1" applyBorder="1" applyAlignment="1">
      <alignment horizontal="right" vertical="center"/>
    </xf>
    <xf numFmtId="0" fontId="3" fillId="2" borderId="14" xfId="1729" applyFont="1" applyFill="1" applyBorder="1" applyAlignment="1">
      <alignment horizontal="center" wrapText="1"/>
    </xf>
    <xf numFmtId="0" fontId="3" fillId="2" borderId="15" xfId="1730" applyFont="1" applyFill="1" applyBorder="1" applyAlignment="1">
      <alignment horizontal="center" wrapText="1"/>
    </xf>
    <xf numFmtId="0" fontId="3" fillId="2" borderId="16" xfId="1731" applyFont="1" applyFill="1" applyBorder="1" applyAlignment="1">
      <alignment horizontal="center" wrapText="1"/>
    </xf>
    <xf numFmtId="164" fontId="3" fillId="2" borderId="17" xfId="1734" applyNumberFormat="1" applyFont="1" applyFill="1" applyBorder="1" applyAlignment="1">
      <alignment horizontal="right" vertical="center"/>
    </xf>
    <xf numFmtId="166" fontId="3" fillId="2" borderId="18" xfId="1735" applyNumberFormat="1" applyFont="1" applyFill="1" applyBorder="1" applyAlignment="1">
      <alignment horizontal="right" vertical="center"/>
    </xf>
    <xf numFmtId="164" fontId="3" fillId="2" borderId="18" xfId="1736" applyNumberFormat="1" applyFont="1" applyFill="1" applyBorder="1" applyAlignment="1">
      <alignment horizontal="right" vertical="center"/>
    </xf>
    <xf numFmtId="166" fontId="3" fillId="2" borderId="19" xfId="1737" applyNumberFormat="1" applyFont="1" applyFill="1" applyBorder="1" applyAlignment="1">
      <alignment horizontal="right" vertical="center"/>
    </xf>
    <xf numFmtId="0" fontId="3" fillId="2" borderId="5" xfId="1739" applyFont="1" applyFill="1" applyBorder="1" applyAlignment="1">
      <alignment horizontal="left" vertical="top" wrapText="1"/>
    </xf>
    <xf numFmtId="164" fontId="3" fillId="2" borderId="20" xfId="1740" applyNumberFormat="1" applyFont="1" applyFill="1" applyBorder="1" applyAlignment="1">
      <alignment horizontal="right" vertical="center"/>
    </xf>
    <xf numFmtId="166" fontId="3" fillId="2" borderId="21" xfId="1741" applyNumberFormat="1" applyFont="1" applyFill="1" applyBorder="1" applyAlignment="1">
      <alignment horizontal="right" vertical="center"/>
    </xf>
    <xf numFmtId="164" fontId="3" fillId="2" borderId="21" xfId="1742" applyNumberFormat="1" applyFont="1" applyFill="1" applyBorder="1" applyAlignment="1">
      <alignment horizontal="right" vertical="center"/>
    </xf>
    <xf numFmtId="166" fontId="3" fillId="2" borderId="22" xfId="1743" applyNumberFormat="1" applyFont="1" applyFill="1" applyBorder="1" applyAlignment="1">
      <alignment horizontal="right" vertical="center"/>
    </xf>
    <xf numFmtId="167" fontId="3" fillId="4" borderId="17" xfId="1660" applyNumberFormat="1" applyFont="1" applyFill="1" applyBorder="1" applyAlignment="1">
      <alignment horizontal="right" vertical="center"/>
    </xf>
    <xf numFmtId="167" fontId="3" fillId="4" borderId="17" xfId="1680" applyNumberFormat="1" applyFont="1" applyFill="1" applyBorder="1" applyAlignment="1">
      <alignment horizontal="right" vertical="center"/>
    </xf>
    <xf numFmtId="0" fontId="3" fillId="2" borderId="14" xfId="1757" applyFont="1" applyFill="1" applyBorder="1" applyAlignment="1">
      <alignment horizontal="center" wrapText="1"/>
    </xf>
    <xf numFmtId="0" fontId="3" fillId="2" borderId="15" xfId="1758" applyFont="1" applyFill="1" applyBorder="1" applyAlignment="1">
      <alignment horizontal="center" wrapText="1"/>
    </xf>
    <xf numFmtId="0" fontId="3" fillId="2" borderId="16" xfId="1759" applyFont="1" applyFill="1" applyBorder="1" applyAlignment="1">
      <alignment horizontal="center" wrapText="1"/>
    </xf>
    <xf numFmtId="164" fontId="3" fillId="2" borderId="17" xfId="1762" applyNumberFormat="1" applyFont="1" applyFill="1" applyBorder="1" applyAlignment="1">
      <alignment horizontal="right" vertical="center"/>
    </xf>
    <xf numFmtId="166" fontId="3" fillId="2" borderId="18" xfId="1763" applyNumberFormat="1" applyFont="1" applyFill="1" applyBorder="1" applyAlignment="1">
      <alignment horizontal="right" vertical="center"/>
    </xf>
    <xf numFmtId="164" fontId="3" fillId="2" borderId="18" xfId="1764" applyNumberFormat="1" applyFont="1" applyFill="1" applyBorder="1" applyAlignment="1">
      <alignment horizontal="right" vertical="center"/>
    </xf>
    <xf numFmtId="165" fontId="3" fillId="2" borderId="18" xfId="1765" applyNumberFormat="1" applyFont="1" applyFill="1" applyBorder="1" applyAlignment="1">
      <alignment horizontal="right" vertical="center"/>
    </xf>
    <xf numFmtId="166" fontId="3" fillId="2" borderId="19" xfId="1766" applyNumberFormat="1" applyFont="1" applyFill="1" applyBorder="1" applyAlignment="1">
      <alignment horizontal="right" vertical="center"/>
    </xf>
    <xf numFmtId="0" fontId="3" fillId="2" borderId="5" xfId="1768" applyFont="1" applyFill="1" applyBorder="1" applyAlignment="1">
      <alignment horizontal="left" vertical="top" wrapText="1"/>
    </xf>
    <xf numFmtId="164" fontId="3" fillId="2" borderId="20" xfId="1769" applyNumberFormat="1" applyFont="1" applyFill="1" applyBorder="1" applyAlignment="1">
      <alignment horizontal="right" vertical="center"/>
    </xf>
    <xf numFmtId="166" fontId="3" fillId="2" borderId="21" xfId="1770" applyNumberFormat="1" applyFont="1" applyFill="1" applyBorder="1" applyAlignment="1">
      <alignment horizontal="right" vertical="center"/>
    </xf>
    <xf numFmtId="164" fontId="3" fillId="2" borderId="21" xfId="1771" applyNumberFormat="1" applyFont="1" applyFill="1" applyBorder="1" applyAlignment="1">
      <alignment horizontal="right" vertical="center"/>
    </xf>
    <xf numFmtId="166" fontId="3" fillId="2" borderId="22" xfId="1772" applyNumberFormat="1" applyFont="1" applyFill="1" applyBorder="1" applyAlignment="1">
      <alignment horizontal="right" vertical="center"/>
    </xf>
    <xf numFmtId="0" fontId="3" fillId="2" borderId="14" xfId="1786" applyFont="1" applyFill="1" applyBorder="1" applyAlignment="1">
      <alignment horizontal="center" wrapText="1"/>
    </xf>
    <xf numFmtId="0" fontId="3" fillId="2" borderId="15" xfId="1787" applyFont="1" applyFill="1" applyBorder="1" applyAlignment="1">
      <alignment horizontal="center" wrapText="1"/>
    </xf>
    <xf numFmtId="0" fontId="3" fillId="2" borderId="16" xfId="1788" applyFont="1" applyFill="1" applyBorder="1" applyAlignment="1">
      <alignment horizontal="center" wrapText="1"/>
    </xf>
    <xf numFmtId="164" fontId="3" fillId="2" borderId="17" xfId="1791" applyNumberFormat="1" applyFont="1" applyFill="1" applyBorder="1" applyAlignment="1">
      <alignment horizontal="right" vertical="center"/>
    </xf>
    <xf numFmtId="166" fontId="3" fillId="2" borderId="18" xfId="1792" applyNumberFormat="1" applyFont="1" applyFill="1" applyBorder="1" applyAlignment="1">
      <alignment horizontal="right" vertical="center"/>
    </xf>
    <xf numFmtId="164" fontId="3" fillId="2" borderId="18" xfId="1793" applyNumberFormat="1" applyFont="1" applyFill="1" applyBorder="1" applyAlignment="1">
      <alignment horizontal="right" vertical="center"/>
    </xf>
    <xf numFmtId="166" fontId="3" fillId="2" borderId="19" xfId="1794" applyNumberFormat="1" applyFont="1" applyFill="1" applyBorder="1" applyAlignment="1">
      <alignment horizontal="right" vertical="center"/>
    </xf>
    <xf numFmtId="0" fontId="3" fillId="2" borderId="5" xfId="1796" applyFont="1" applyFill="1" applyBorder="1" applyAlignment="1">
      <alignment horizontal="left" vertical="top" wrapText="1"/>
    </xf>
    <xf numFmtId="164" fontId="3" fillId="2" borderId="20" xfId="1797" applyNumberFormat="1" applyFont="1" applyFill="1" applyBorder="1" applyAlignment="1">
      <alignment horizontal="right" vertical="center"/>
    </xf>
    <xf numFmtId="166" fontId="3" fillId="2" borderId="21" xfId="1798" applyNumberFormat="1" applyFont="1" applyFill="1" applyBorder="1" applyAlignment="1">
      <alignment horizontal="right" vertical="center"/>
    </xf>
    <xf numFmtId="164" fontId="3" fillId="2" borderId="21" xfId="1799" applyNumberFormat="1" applyFont="1" applyFill="1" applyBorder="1" applyAlignment="1">
      <alignment horizontal="right" vertical="center"/>
    </xf>
    <xf numFmtId="165" fontId="3" fillId="2" borderId="21" xfId="1800" applyNumberFormat="1" applyFont="1" applyFill="1" applyBorder="1" applyAlignment="1">
      <alignment horizontal="right" vertical="center"/>
    </xf>
    <xf numFmtId="166" fontId="3" fillId="2" borderId="22" xfId="1801" applyNumberFormat="1" applyFont="1" applyFill="1" applyBorder="1" applyAlignment="1">
      <alignment horizontal="right" vertical="center"/>
    </xf>
    <xf numFmtId="0" fontId="3" fillId="2" borderId="11" xfId="1752" applyFont="1" applyFill="1" applyBorder="1" applyAlignment="1">
      <alignment wrapText="1"/>
    </xf>
    <xf numFmtId="0" fontId="3" fillId="2" borderId="12" xfId="1753" applyFont="1" applyFill="1" applyBorder="1" applyAlignment="1">
      <alignment wrapText="1"/>
    </xf>
    <xf numFmtId="0" fontId="3" fillId="2" borderId="14" xfId="1808" applyFont="1" applyFill="1" applyBorder="1" applyAlignment="1">
      <alignment horizontal="center" wrapText="1"/>
    </xf>
    <xf numFmtId="0" fontId="3" fillId="2" borderId="16" xfId="1809" applyFont="1" applyFill="1" applyBorder="1" applyAlignment="1">
      <alignment horizontal="center" wrapText="1"/>
    </xf>
    <xf numFmtId="0" fontId="3" fillId="2" borderId="2" xfId="1810" applyFont="1" applyFill="1" applyBorder="1" applyAlignment="1">
      <alignment horizontal="left" vertical="top" wrapText="1"/>
    </xf>
    <xf numFmtId="0" fontId="3" fillId="2" borderId="3" xfId="1811" applyFont="1" applyFill="1" applyBorder="1" applyAlignment="1">
      <alignment horizontal="left" vertical="top"/>
    </xf>
    <xf numFmtId="167" fontId="3" fillId="2" borderId="17" xfId="1812" applyNumberFormat="1" applyFont="1" applyFill="1" applyBorder="1" applyAlignment="1">
      <alignment horizontal="right" vertical="center"/>
    </xf>
    <xf numFmtId="166" fontId="3" fillId="2" borderId="19" xfId="1813" applyNumberFormat="1" applyFont="1" applyFill="1" applyBorder="1" applyAlignment="1">
      <alignment horizontal="right" vertical="center"/>
    </xf>
    <xf numFmtId="0" fontId="3" fillId="2" borderId="5" xfId="1815" applyFont="1" applyFill="1" applyBorder="1" applyAlignment="1">
      <alignment horizontal="left" vertical="top" wrapText="1"/>
    </xf>
    <xf numFmtId="167" fontId="3" fillId="2" borderId="20" xfId="1816" applyNumberFormat="1" applyFont="1" applyFill="1" applyBorder="1" applyAlignment="1">
      <alignment horizontal="right" vertical="center"/>
    </xf>
    <xf numFmtId="166" fontId="3" fillId="2" borderId="22" xfId="1817" applyNumberFormat="1" applyFont="1" applyFill="1" applyBorder="1" applyAlignment="1">
      <alignment horizontal="right" vertical="center"/>
    </xf>
    <xf numFmtId="0" fontId="3" fillId="2" borderId="14" xfId="1824" applyFont="1" applyFill="1" applyBorder="1" applyAlignment="1">
      <alignment horizontal="center" wrapText="1"/>
    </xf>
    <xf numFmtId="0" fontId="3" fillId="2" borderId="16" xfId="1825" applyFont="1" applyFill="1" applyBorder="1" applyAlignment="1">
      <alignment horizontal="center" wrapText="1"/>
    </xf>
    <xf numFmtId="0" fontId="3" fillId="2" borderId="2" xfId="1826" applyFont="1" applyFill="1" applyBorder="1" applyAlignment="1">
      <alignment horizontal="left" vertical="top" wrapText="1"/>
    </xf>
    <xf numFmtId="0" fontId="3" fillId="2" borderId="3" xfId="1827" applyFont="1" applyFill="1" applyBorder="1" applyAlignment="1">
      <alignment horizontal="left" vertical="top"/>
    </xf>
    <xf numFmtId="167" fontId="3" fillId="2" borderId="17" xfId="1828" applyNumberFormat="1" applyFont="1" applyFill="1" applyBorder="1" applyAlignment="1">
      <alignment horizontal="right" vertical="center"/>
    </xf>
    <xf numFmtId="166" fontId="3" fillId="2" borderId="19" xfId="1829" applyNumberFormat="1" applyFont="1" applyFill="1" applyBorder="1" applyAlignment="1">
      <alignment horizontal="right" vertical="center"/>
    </xf>
    <xf numFmtId="0" fontId="3" fillId="2" borderId="5" xfId="1831" applyFont="1" applyFill="1" applyBorder="1" applyAlignment="1">
      <alignment horizontal="left" vertical="top" wrapText="1"/>
    </xf>
    <xf numFmtId="167" fontId="3" fillId="2" borderId="20" xfId="1832" applyNumberFormat="1" applyFont="1" applyFill="1" applyBorder="1" applyAlignment="1">
      <alignment horizontal="right" vertical="center"/>
    </xf>
    <xf numFmtId="166" fontId="3" fillId="2" borderId="22" xfId="1833" applyNumberFormat="1" applyFont="1" applyFill="1" applyBorder="1" applyAlignment="1">
      <alignment horizontal="right" vertical="center"/>
    </xf>
    <xf numFmtId="0" fontId="3" fillId="2" borderId="2" xfId="1802" applyFont="1" applyFill="1" applyBorder="1" applyAlignment="1">
      <alignment horizontal="left" wrapText="1"/>
    </xf>
    <xf numFmtId="0" fontId="3" fillId="2" borderId="3" xfId="1803" applyFont="1" applyFill="1" applyBorder="1" applyAlignment="1">
      <alignment horizontal="left" wrapText="1"/>
    </xf>
    <xf numFmtId="0" fontId="3" fillId="2" borderId="6" xfId="1806" applyFont="1" applyFill="1" applyBorder="1" applyAlignment="1">
      <alignment horizontal="left" wrapText="1"/>
    </xf>
    <xf numFmtId="0" fontId="3" fillId="2" borderId="7" xfId="1807" applyFont="1" applyFill="1" applyBorder="1" applyAlignment="1">
      <alignment horizontal="left" wrapText="1"/>
    </xf>
    <xf numFmtId="166" fontId="0" fillId="0" borderId="61" xfId="0" applyNumberFormat="1" applyBorder="1"/>
    <xf numFmtId="0" fontId="0" fillId="0" borderId="0" xfId="0" applyFill="1" applyAlignment="1">
      <alignment wrapText="1"/>
    </xf>
    <xf numFmtId="0" fontId="11" fillId="0" borderId="0" xfId="0" applyFont="1" applyFill="1" applyAlignment="1">
      <alignment wrapText="1"/>
    </xf>
    <xf numFmtId="0" fontId="23" fillId="0" borderId="84" xfId="0" applyFont="1" applyFill="1" applyBorder="1"/>
    <xf numFmtId="0" fontId="0" fillId="0" borderId="85" xfId="0" applyFill="1" applyBorder="1"/>
    <xf numFmtId="2" fontId="20" fillId="2" borderId="1" xfId="1226" applyNumberFormat="1" applyFont="1" applyAlignment="1">
      <alignment horizontal="center"/>
    </xf>
    <xf numFmtId="2" fontId="6" fillId="2" borderId="1" xfId="1226" applyNumberFormat="1" applyAlignment="1">
      <alignment horizontal="center"/>
    </xf>
    <xf numFmtId="164" fontId="3" fillId="4" borderId="21" xfId="765" applyNumberFormat="1" applyFont="1" applyFill="1" applyBorder="1" applyAlignment="1">
      <alignment horizontal="right" vertical="center"/>
    </xf>
    <xf numFmtId="169" fontId="20" fillId="2" borderId="1" xfId="1226" applyNumberFormat="1" applyFont="1" applyAlignment="1">
      <alignment horizontal="center"/>
    </xf>
    <xf numFmtId="166" fontId="3" fillId="6" borderId="21" xfId="43" applyNumberFormat="1" applyFont="1" applyFill="1" applyBorder="1" applyAlignment="1">
      <alignment horizontal="right" vertical="center"/>
    </xf>
    <xf numFmtId="164" fontId="3" fillId="6" borderId="21" xfId="31" applyNumberFormat="1" applyFont="1" applyFill="1" applyBorder="1" applyAlignment="1">
      <alignment horizontal="right" vertical="center"/>
    </xf>
    <xf numFmtId="165" fontId="3" fillId="6" borderId="70" xfId="33" applyNumberFormat="1" applyFont="1" applyFill="1" applyBorder="1" applyAlignment="1">
      <alignment horizontal="right" vertical="center"/>
    </xf>
    <xf numFmtId="166" fontId="3" fillId="6" borderId="58" xfId="43" applyNumberFormat="1" applyFont="1" applyFill="1" applyBorder="1" applyAlignment="1">
      <alignment horizontal="right" vertical="center"/>
    </xf>
    <xf numFmtId="164" fontId="3" fillId="6" borderId="70" xfId="32" applyNumberFormat="1" applyFont="1" applyFill="1" applyBorder="1" applyAlignment="1">
      <alignment horizontal="right" vertical="center"/>
    </xf>
    <xf numFmtId="166" fontId="3" fillId="0" borderId="21" xfId="43" applyNumberFormat="1" applyFont="1" applyFill="1" applyBorder="1" applyAlignment="1">
      <alignment horizontal="right" vertical="center"/>
    </xf>
    <xf numFmtId="164" fontId="3" fillId="0" borderId="21" xfId="31" applyNumberFormat="1" applyFont="1" applyFill="1" applyBorder="1" applyAlignment="1">
      <alignment horizontal="right" vertical="center"/>
    </xf>
    <xf numFmtId="164" fontId="3" fillId="0" borderId="70" xfId="32" applyNumberFormat="1" applyFont="1" applyFill="1" applyBorder="1" applyAlignment="1">
      <alignment horizontal="right" vertical="center"/>
    </xf>
    <xf numFmtId="166" fontId="3" fillId="0" borderId="58" xfId="43" applyNumberFormat="1" applyFont="1" applyFill="1" applyBorder="1" applyAlignment="1">
      <alignment horizontal="right" vertical="center"/>
    </xf>
    <xf numFmtId="165" fontId="3" fillId="0" borderId="21" xfId="34" applyNumberFormat="1" applyFont="1" applyFill="1" applyBorder="1" applyAlignment="1">
      <alignment horizontal="right" vertical="center"/>
    </xf>
    <xf numFmtId="166" fontId="3" fillId="6" borderId="18" xfId="895" applyNumberFormat="1" applyFont="1" applyFill="1" applyBorder="1" applyAlignment="1">
      <alignment horizontal="right" vertical="center"/>
    </xf>
    <xf numFmtId="9" fontId="0" fillId="0" borderId="0" xfId="1543" applyFont="1"/>
    <xf numFmtId="170" fontId="0" fillId="0" borderId="0" xfId="1543" applyNumberFormat="1" applyFont="1"/>
    <xf numFmtId="0" fontId="3" fillId="6" borderId="5" xfId="1464" applyFont="1" applyFill="1" applyBorder="1" applyAlignment="1">
      <alignment horizontal="left" vertical="top" wrapText="1"/>
    </xf>
    <xf numFmtId="0" fontId="3" fillId="2" borderId="11" xfId="164" applyFont="1" applyFill="1" applyBorder="1" applyAlignment="1">
      <alignment horizontal="center" wrapText="1"/>
    </xf>
    <xf numFmtId="0" fontId="8" fillId="2" borderId="33" xfId="1230" applyFont="1" applyBorder="1" applyAlignment="1">
      <alignment horizontal="center" wrapText="1"/>
    </xf>
    <xf numFmtId="0" fontId="6" fillId="2" borderId="1" xfId="1835"/>
    <xf numFmtId="0" fontId="8" fillId="2" borderId="128" xfId="1835" applyFont="1" applyBorder="1" applyAlignment="1">
      <alignment horizontal="center" wrapText="1"/>
    </xf>
    <xf numFmtId="164" fontId="8" fillId="2" borderId="87" xfId="1835" applyNumberFormat="1" applyFont="1" applyBorder="1" applyAlignment="1">
      <alignment horizontal="right" vertical="top"/>
    </xf>
    <xf numFmtId="166" fontId="8" fillId="2" borderId="87" xfId="1835" applyNumberFormat="1" applyFont="1" applyBorder="1" applyAlignment="1">
      <alignment horizontal="right" vertical="top"/>
    </xf>
    <xf numFmtId="0" fontId="8" fillId="2" borderId="1" xfId="1835" applyFont="1" applyBorder="1" applyAlignment="1">
      <alignment horizontal="left" vertical="top" wrapText="1"/>
    </xf>
    <xf numFmtId="164" fontId="8" fillId="2" borderId="1" xfId="1835" applyNumberFormat="1" applyFont="1" applyBorder="1" applyAlignment="1">
      <alignment horizontal="right" vertical="top"/>
    </xf>
    <xf numFmtId="166" fontId="8" fillId="2" borderId="1" xfId="1835" applyNumberFormat="1" applyFont="1" applyBorder="1" applyAlignment="1">
      <alignment horizontal="right" vertical="top"/>
    </xf>
    <xf numFmtId="0" fontId="8" fillId="2" borderId="129" xfId="1835" applyFont="1" applyBorder="1" applyAlignment="1">
      <alignment horizontal="left" vertical="top" wrapText="1"/>
    </xf>
    <xf numFmtId="164" fontId="8" fillId="2" borderId="129" xfId="1835" applyNumberFormat="1" applyFont="1" applyBorder="1" applyAlignment="1">
      <alignment horizontal="right" vertical="top"/>
    </xf>
    <xf numFmtId="166" fontId="8" fillId="2" borderId="129" xfId="1835" applyNumberFormat="1" applyFont="1" applyBorder="1" applyAlignment="1">
      <alignment horizontal="right" vertical="top"/>
    </xf>
    <xf numFmtId="0" fontId="6" fillId="2" borderId="1" xfId="1836"/>
    <xf numFmtId="0" fontId="8" fillId="2" borderId="128" xfId="1836" applyFont="1" applyBorder="1" applyAlignment="1">
      <alignment horizontal="center" wrapText="1"/>
    </xf>
    <xf numFmtId="164" fontId="8" fillId="2" borderId="87" xfId="1836" applyNumberFormat="1" applyFont="1" applyBorder="1" applyAlignment="1">
      <alignment horizontal="right" vertical="top"/>
    </xf>
    <xf numFmtId="166" fontId="8" fillId="2" borderId="87" xfId="1836" applyNumberFormat="1" applyFont="1" applyBorder="1" applyAlignment="1">
      <alignment horizontal="right" vertical="top"/>
    </xf>
    <xf numFmtId="165" fontId="8" fillId="2" borderId="87" xfId="1836" applyNumberFormat="1" applyFont="1" applyBorder="1" applyAlignment="1">
      <alignment horizontal="right" vertical="top"/>
    </xf>
    <xf numFmtId="0" fontId="8" fillId="2" borderId="1" xfId="1836" applyFont="1" applyBorder="1" applyAlignment="1">
      <alignment horizontal="left" vertical="top" wrapText="1"/>
    </xf>
    <xf numFmtId="164" fontId="8" fillId="2" borderId="1" xfId="1836" applyNumberFormat="1" applyFont="1" applyBorder="1" applyAlignment="1">
      <alignment horizontal="right" vertical="top"/>
    </xf>
    <xf numFmtId="166" fontId="8" fillId="2" borderId="1" xfId="1836" applyNumberFormat="1" applyFont="1" applyBorder="1" applyAlignment="1">
      <alignment horizontal="right" vertical="top"/>
    </xf>
    <xf numFmtId="165" fontId="8" fillId="2" borderId="1" xfId="1836" applyNumberFormat="1" applyFont="1" applyBorder="1" applyAlignment="1">
      <alignment horizontal="right" vertical="top"/>
    </xf>
    <xf numFmtId="0" fontId="8" fillId="2" borderId="129" xfId="1836" applyFont="1" applyBorder="1" applyAlignment="1">
      <alignment horizontal="left" vertical="top" wrapText="1"/>
    </xf>
    <xf numFmtId="164" fontId="8" fillId="2" borderId="129" xfId="1836" applyNumberFormat="1" applyFont="1" applyBorder="1" applyAlignment="1">
      <alignment horizontal="right" vertical="top"/>
    </xf>
    <xf numFmtId="166" fontId="8" fillId="2" borderId="129" xfId="1836" applyNumberFormat="1" applyFont="1" applyBorder="1" applyAlignment="1">
      <alignment horizontal="right" vertical="top"/>
    </xf>
    <xf numFmtId="165" fontId="8" fillId="2" borderId="129" xfId="1836" applyNumberFormat="1" applyFont="1" applyBorder="1" applyAlignment="1">
      <alignment horizontal="right" vertical="top"/>
    </xf>
    <xf numFmtId="0" fontId="8" fillId="0" borderId="133" xfId="0" applyFont="1" applyBorder="1" applyAlignment="1">
      <alignment horizontal="center" vertical="center" wrapText="1"/>
    </xf>
    <xf numFmtId="0" fontId="8" fillId="0" borderId="134" xfId="0" applyFont="1" applyBorder="1" applyAlignment="1">
      <alignment horizontal="center" vertical="center" wrapText="1"/>
    </xf>
    <xf numFmtId="164" fontId="8" fillId="8" borderId="119" xfId="0" applyNumberFormat="1" applyFont="1" applyFill="1" applyBorder="1" applyAlignment="1">
      <alignment horizontal="right" vertical="center"/>
    </xf>
    <xf numFmtId="0" fontId="8" fillId="0" borderId="121" xfId="0" applyFont="1" applyBorder="1" applyAlignment="1">
      <alignment horizontal="left" vertical="top" wrapText="1"/>
    </xf>
    <xf numFmtId="166" fontId="8" fillId="0" borderId="135" xfId="0" applyNumberFormat="1" applyFont="1" applyBorder="1" applyAlignment="1">
      <alignment horizontal="right" vertical="center"/>
    </xf>
    <xf numFmtId="164" fontId="8" fillId="0" borderId="124" xfId="0" applyNumberFormat="1" applyFont="1" applyBorder="1" applyAlignment="1">
      <alignment horizontal="right" vertical="center"/>
    </xf>
    <xf numFmtId="0" fontId="8" fillId="2" borderId="128" xfId="1837" applyFont="1" applyBorder="1" applyAlignment="1">
      <alignment horizontal="center" wrapText="1"/>
    </xf>
    <xf numFmtId="0" fontId="8" fillId="2" borderId="1" xfId="1837" applyFont="1" applyBorder="1" applyAlignment="1">
      <alignment horizontal="left" vertical="top" wrapText="1"/>
    </xf>
    <xf numFmtId="166" fontId="8" fillId="2" borderId="1" xfId="1837" applyNumberFormat="1" applyFont="1" applyBorder="1" applyAlignment="1">
      <alignment horizontal="right" vertical="top"/>
    </xf>
    <xf numFmtId="164" fontId="8" fillId="2" borderId="1" xfId="1837" applyNumberFormat="1" applyFont="1" applyBorder="1" applyAlignment="1">
      <alignment horizontal="right" vertical="top"/>
    </xf>
    <xf numFmtId="165" fontId="8" fillId="2" borderId="1" xfId="1837" applyNumberFormat="1" applyFont="1" applyBorder="1" applyAlignment="1">
      <alignment horizontal="right" vertical="top"/>
    </xf>
    <xf numFmtId="0" fontId="8" fillId="2" borderId="129" xfId="1837" applyFont="1" applyBorder="1" applyAlignment="1">
      <alignment horizontal="left" vertical="top" wrapText="1"/>
    </xf>
    <xf numFmtId="166" fontId="8" fillId="2" borderId="129" xfId="1837" applyNumberFormat="1" applyFont="1" applyBorder="1" applyAlignment="1">
      <alignment horizontal="right" vertical="top"/>
    </xf>
    <xf numFmtId="164" fontId="8" fillId="2" borderId="129" xfId="1837" applyNumberFormat="1" applyFont="1" applyBorder="1" applyAlignment="1">
      <alignment horizontal="right" vertical="top"/>
    </xf>
    <xf numFmtId="0" fontId="6" fillId="2" borderId="1" xfId="1838"/>
    <xf numFmtId="0" fontId="8" fillId="2" borderId="128" xfId="1838" applyFont="1" applyBorder="1" applyAlignment="1">
      <alignment horizontal="center" wrapText="1"/>
    </xf>
    <xf numFmtId="164" fontId="8" fillId="2" borderId="87" xfId="1838" applyNumberFormat="1" applyFont="1" applyBorder="1" applyAlignment="1">
      <alignment horizontal="right" vertical="top"/>
    </xf>
    <xf numFmtId="166" fontId="8" fillId="2" borderId="87" xfId="1838" applyNumberFormat="1" applyFont="1" applyBorder="1" applyAlignment="1">
      <alignment horizontal="right" vertical="top"/>
    </xf>
    <xf numFmtId="0" fontId="8" fillId="2" borderId="1" xfId="1838" applyFont="1" applyBorder="1" applyAlignment="1">
      <alignment horizontal="left" vertical="top" wrapText="1"/>
    </xf>
    <xf numFmtId="164" fontId="8" fillId="2" borderId="1" xfId="1838" applyNumberFormat="1" applyFont="1" applyBorder="1" applyAlignment="1">
      <alignment horizontal="right" vertical="top"/>
    </xf>
    <xf numFmtId="166" fontId="8" fillId="2" borderId="1" xfId="1838" applyNumberFormat="1" applyFont="1" applyBorder="1" applyAlignment="1">
      <alignment horizontal="right" vertical="top"/>
    </xf>
    <xf numFmtId="165" fontId="8" fillId="2" borderId="1" xfId="1838" applyNumberFormat="1" applyFont="1" applyBorder="1" applyAlignment="1">
      <alignment horizontal="right" vertical="top"/>
    </xf>
    <xf numFmtId="0" fontId="8" fillId="2" borderId="129" xfId="1838" applyFont="1" applyBorder="1" applyAlignment="1">
      <alignment horizontal="left" vertical="top" wrapText="1"/>
    </xf>
    <xf numFmtId="164" fontId="8" fillId="2" borderId="129" xfId="1838" applyNumberFormat="1" applyFont="1" applyBorder="1" applyAlignment="1">
      <alignment horizontal="right" vertical="top"/>
    </xf>
    <xf numFmtId="166" fontId="8" fillId="2" borderId="129" xfId="1838" applyNumberFormat="1" applyFont="1" applyBorder="1" applyAlignment="1">
      <alignment horizontal="right" vertical="top"/>
    </xf>
    <xf numFmtId="0" fontId="6" fillId="2" borderId="1" xfId="1839"/>
    <xf numFmtId="0" fontId="8" fillId="2" borderId="128" xfId="1839" applyFont="1" applyBorder="1" applyAlignment="1">
      <alignment horizontal="center" wrapText="1"/>
    </xf>
    <xf numFmtId="164" fontId="8" fillId="2" borderId="87" xfId="1839" applyNumberFormat="1" applyFont="1" applyBorder="1" applyAlignment="1">
      <alignment horizontal="right" vertical="top"/>
    </xf>
    <xf numFmtId="166" fontId="8" fillId="2" borderId="87" xfId="1839" applyNumberFormat="1" applyFont="1" applyBorder="1" applyAlignment="1">
      <alignment horizontal="right" vertical="top"/>
    </xf>
    <xf numFmtId="0" fontId="8" fillId="2" borderId="1" xfId="1839" applyFont="1" applyBorder="1" applyAlignment="1">
      <alignment horizontal="left" vertical="top" wrapText="1"/>
    </xf>
    <xf numFmtId="164" fontId="8" fillId="2" borderId="1" xfId="1839" applyNumberFormat="1" applyFont="1" applyBorder="1" applyAlignment="1">
      <alignment horizontal="right" vertical="top"/>
    </xf>
    <xf numFmtId="166" fontId="8" fillId="2" borderId="1" xfId="1839" applyNumberFormat="1" applyFont="1" applyBorder="1" applyAlignment="1">
      <alignment horizontal="right" vertical="top"/>
    </xf>
    <xf numFmtId="0" fontId="8" fillId="2" borderId="129" xfId="1839" applyFont="1" applyBorder="1" applyAlignment="1">
      <alignment horizontal="left" vertical="top" wrapText="1"/>
    </xf>
    <xf numFmtId="164" fontId="8" fillId="2" borderId="129" xfId="1839" applyNumberFormat="1" applyFont="1" applyBorder="1" applyAlignment="1">
      <alignment horizontal="right" vertical="top"/>
    </xf>
    <xf numFmtId="166" fontId="8" fillId="2" borderId="129" xfId="1839" applyNumberFormat="1" applyFont="1" applyBorder="1" applyAlignment="1">
      <alignment horizontal="right" vertical="top"/>
    </xf>
    <xf numFmtId="0" fontId="6" fillId="2" borderId="1" xfId="1840"/>
    <xf numFmtId="0" fontId="8" fillId="2" borderId="128" xfId="1840" applyFont="1" applyBorder="1" applyAlignment="1">
      <alignment horizontal="center" wrapText="1"/>
    </xf>
    <xf numFmtId="164" fontId="8" fillId="2" borderId="87" xfId="1840" applyNumberFormat="1" applyFont="1" applyBorder="1" applyAlignment="1">
      <alignment horizontal="right" vertical="top"/>
    </xf>
    <xf numFmtId="166" fontId="8" fillId="2" borderId="87" xfId="1840" applyNumberFormat="1" applyFont="1" applyBorder="1" applyAlignment="1">
      <alignment horizontal="right" vertical="top"/>
    </xf>
    <xf numFmtId="0" fontId="8" fillId="2" borderId="1" xfId="1840" applyFont="1" applyBorder="1" applyAlignment="1">
      <alignment horizontal="left" vertical="top" wrapText="1"/>
    </xf>
    <xf numFmtId="164" fontId="8" fillId="2" borderId="1" xfId="1840" applyNumberFormat="1" applyFont="1" applyBorder="1" applyAlignment="1">
      <alignment horizontal="right" vertical="top"/>
    </xf>
    <xf numFmtId="166" fontId="8" fillId="2" borderId="1" xfId="1840" applyNumberFormat="1" applyFont="1" applyBorder="1" applyAlignment="1">
      <alignment horizontal="right" vertical="top"/>
    </xf>
    <xf numFmtId="0" fontId="8" fillId="2" borderId="129" xfId="1840" applyFont="1" applyBorder="1" applyAlignment="1">
      <alignment horizontal="left" vertical="top" wrapText="1"/>
    </xf>
    <xf numFmtId="164" fontId="8" fillId="2" borderId="129" xfId="1840" applyNumberFormat="1" applyFont="1" applyBorder="1" applyAlignment="1">
      <alignment horizontal="right" vertical="top"/>
    </xf>
    <xf numFmtId="166" fontId="8" fillId="2" borderId="129" xfId="1840" applyNumberFormat="1" applyFont="1" applyBorder="1" applyAlignment="1">
      <alignment horizontal="right" vertical="top"/>
    </xf>
    <xf numFmtId="0" fontId="8" fillId="2" borderId="61" xfId="1228" applyFont="1" applyBorder="1" applyAlignment="1">
      <alignment horizontal="left" vertical="top" wrapText="1"/>
    </xf>
    <xf numFmtId="0" fontId="9" fillId="0" borderId="61" xfId="0" applyFont="1" applyBorder="1"/>
    <xf numFmtId="0" fontId="19" fillId="2" borderId="61" xfId="1228" applyFont="1" applyBorder="1" applyAlignment="1">
      <alignment wrapText="1"/>
    </xf>
    <xf numFmtId="0" fontId="9" fillId="0" borderId="61" xfId="0" applyFont="1" applyBorder="1" applyAlignment="1">
      <alignment wrapText="1"/>
    </xf>
    <xf numFmtId="0" fontId="8" fillId="2" borderId="128" xfId="1841" applyFont="1" applyBorder="1" applyAlignment="1">
      <alignment horizontal="center" wrapText="1"/>
    </xf>
    <xf numFmtId="0" fontId="8" fillId="2" borderId="136" xfId="1841" applyFont="1" applyBorder="1" applyAlignment="1">
      <alignment horizontal="left" vertical="top" wrapText="1"/>
    </xf>
    <xf numFmtId="166" fontId="8" fillId="2" borderId="136" xfId="1841" applyNumberFormat="1" applyFont="1" applyBorder="1" applyAlignment="1">
      <alignment horizontal="right" vertical="top"/>
    </xf>
    <xf numFmtId="164" fontId="8" fillId="2" borderId="136" xfId="1841" applyNumberFormat="1" applyFont="1" applyBorder="1" applyAlignment="1">
      <alignment horizontal="right" vertical="top"/>
    </xf>
    <xf numFmtId="0" fontId="8" fillId="2" borderId="87" xfId="1841" applyFont="1" applyBorder="1" applyAlignment="1">
      <alignment horizontal="left" vertical="top" wrapText="1"/>
    </xf>
    <xf numFmtId="166" fontId="8" fillId="2" borderId="87" xfId="1841" applyNumberFormat="1" applyFont="1" applyBorder="1" applyAlignment="1">
      <alignment horizontal="right" vertical="top"/>
    </xf>
    <xf numFmtId="164" fontId="8" fillId="2" borderId="87" xfId="1841" applyNumberFormat="1" applyFont="1" applyBorder="1" applyAlignment="1">
      <alignment horizontal="right" vertical="top"/>
    </xf>
    <xf numFmtId="0" fontId="8" fillId="2" borderId="1" xfId="1841" applyFont="1" applyBorder="1" applyAlignment="1">
      <alignment horizontal="left" vertical="top" wrapText="1"/>
    </xf>
    <xf numFmtId="166" fontId="8" fillId="2" borderId="1" xfId="1841" applyNumberFormat="1" applyFont="1" applyBorder="1" applyAlignment="1">
      <alignment horizontal="right" vertical="top"/>
    </xf>
    <xf numFmtId="164" fontId="8" fillId="2" borderId="1" xfId="1841" applyNumberFormat="1" applyFont="1" applyBorder="1" applyAlignment="1">
      <alignment horizontal="right" vertical="top"/>
    </xf>
    <xf numFmtId="166" fontId="8" fillId="2" borderId="129" xfId="1841" applyNumberFormat="1" applyFont="1" applyBorder="1" applyAlignment="1">
      <alignment horizontal="right" vertical="top"/>
    </xf>
    <xf numFmtId="164" fontId="8" fillId="2" borderId="129" xfId="1841" applyNumberFormat="1" applyFont="1" applyBorder="1" applyAlignment="1">
      <alignment horizontal="right" vertical="top"/>
    </xf>
    <xf numFmtId="0" fontId="7" fillId="2" borderId="1" xfId="1841" applyFont="1" applyBorder="1" applyAlignment="1">
      <alignment horizontal="center" vertical="center" wrapText="1"/>
    </xf>
    <xf numFmtId="0" fontId="8" fillId="2" borderId="125" xfId="1841" applyFont="1" applyBorder="1" applyAlignment="1">
      <alignment horizontal="left" wrapText="1"/>
    </xf>
    <xf numFmtId="0" fontId="8" fillId="2" borderId="126" xfId="1841" applyFont="1" applyBorder="1" applyAlignment="1">
      <alignment horizontal="center" wrapText="1"/>
    </xf>
    <xf numFmtId="0" fontId="8" fillId="2" borderId="88" xfId="1841" applyFont="1" applyBorder="1" applyAlignment="1">
      <alignment horizontal="left" wrapText="1"/>
    </xf>
    <xf numFmtId="0" fontId="8" fillId="2" borderId="129" xfId="1841" applyFont="1" applyBorder="1" applyAlignment="1">
      <alignment horizontal="left" vertical="top" wrapText="1"/>
    </xf>
    <xf numFmtId="0" fontId="6" fillId="2" borderId="1" xfId="1842"/>
    <xf numFmtId="0" fontId="8" fillId="2" borderId="128" xfId="1842" applyFont="1" applyBorder="1" applyAlignment="1">
      <alignment horizontal="center" wrapText="1"/>
    </xf>
    <xf numFmtId="164" fontId="8" fillId="2" borderId="87" xfId="1842" applyNumberFormat="1" applyFont="1" applyBorder="1" applyAlignment="1">
      <alignment horizontal="right" vertical="top"/>
    </xf>
    <xf numFmtId="166" fontId="8" fillId="2" borderId="87" xfId="1842" applyNumberFormat="1" applyFont="1" applyBorder="1" applyAlignment="1">
      <alignment horizontal="right" vertical="top"/>
    </xf>
    <xf numFmtId="0" fontId="8" fillId="2" borderId="1" xfId="1842" applyFont="1" applyBorder="1" applyAlignment="1">
      <alignment horizontal="left" vertical="top" wrapText="1"/>
    </xf>
    <xf numFmtId="164" fontId="8" fillId="2" borderId="1" xfId="1842" applyNumberFormat="1" applyFont="1" applyBorder="1" applyAlignment="1">
      <alignment horizontal="right" vertical="top"/>
    </xf>
    <xf numFmtId="166" fontId="8" fillId="2" borderId="1" xfId="1842" applyNumberFormat="1" applyFont="1" applyBorder="1" applyAlignment="1">
      <alignment horizontal="right" vertical="top"/>
    </xf>
    <xf numFmtId="0" fontId="8" fillId="2" borderId="129" xfId="1842" applyFont="1" applyBorder="1" applyAlignment="1">
      <alignment horizontal="left" vertical="top" wrapText="1"/>
    </xf>
    <xf numFmtId="164" fontId="8" fillId="2" borderId="129" xfId="1842" applyNumberFormat="1" applyFont="1" applyBorder="1" applyAlignment="1">
      <alignment horizontal="right" vertical="top"/>
    </xf>
    <xf numFmtId="166" fontId="8" fillId="2" borderId="129" xfId="1842" applyNumberFormat="1" applyFont="1" applyBorder="1" applyAlignment="1">
      <alignment horizontal="right" vertical="top"/>
    </xf>
    <xf numFmtId="0" fontId="8" fillId="2" borderId="128" xfId="1843" applyFont="1" applyBorder="1" applyAlignment="1">
      <alignment horizontal="center" wrapText="1"/>
    </xf>
    <xf numFmtId="0" fontId="8" fillId="2" borderId="136" xfId="1843" applyFont="1" applyBorder="1" applyAlignment="1">
      <alignment horizontal="left" vertical="top" wrapText="1"/>
    </xf>
    <xf numFmtId="166" fontId="8" fillId="2" borderId="136" xfId="1843" applyNumberFormat="1" applyFont="1" applyBorder="1" applyAlignment="1">
      <alignment horizontal="right" vertical="top"/>
    </xf>
    <xf numFmtId="164" fontId="8" fillId="2" borderId="136" xfId="1843" applyNumberFormat="1" applyFont="1" applyBorder="1" applyAlignment="1">
      <alignment horizontal="right" vertical="top"/>
    </xf>
    <xf numFmtId="165" fontId="8" fillId="2" borderId="136" xfId="1843" applyNumberFormat="1" applyFont="1" applyBorder="1" applyAlignment="1">
      <alignment horizontal="right" vertical="top"/>
    </xf>
    <xf numFmtId="0" fontId="6" fillId="2" borderId="1" xfId="1843"/>
    <xf numFmtId="0" fontId="8" fillId="2" borderId="87" xfId="1843" applyFont="1" applyBorder="1" applyAlignment="1">
      <alignment horizontal="left" vertical="top" wrapText="1"/>
    </xf>
    <xf numFmtId="166" fontId="8" fillId="2" borderId="87" xfId="1843" applyNumberFormat="1" applyFont="1" applyBorder="1" applyAlignment="1">
      <alignment horizontal="right" vertical="top"/>
    </xf>
    <xf numFmtId="164" fontId="8" fillId="2" borderId="87" xfId="1843" applyNumberFormat="1" applyFont="1" applyBorder="1" applyAlignment="1">
      <alignment horizontal="right" vertical="top"/>
    </xf>
    <xf numFmtId="0" fontId="8" fillId="2" borderId="1" xfId="1843" applyFont="1" applyBorder="1" applyAlignment="1">
      <alignment horizontal="left" vertical="top" wrapText="1"/>
    </xf>
    <xf numFmtId="166" fontId="8" fillId="2" borderId="1" xfId="1843" applyNumberFormat="1" applyFont="1" applyBorder="1" applyAlignment="1">
      <alignment horizontal="right" vertical="top"/>
    </xf>
    <xf numFmtId="164" fontId="8" fillId="2" borderId="1" xfId="1843" applyNumberFormat="1" applyFont="1" applyBorder="1" applyAlignment="1">
      <alignment horizontal="right" vertical="top"/>
    </xf>
    <xf numFmtId="166" fontId="8" fillId="2" borderId="129" xfId="1843" applyNumberFormat="1" applyFont="1" applyBorder="1" applyAlignment="1">
      <alignment horizontal="right" vertical="top"/>
    </xf>
    <xf numFmtId="164" fontId="8" fillId="2" borderId="129" xfId="1843" applyNumberFormat="1" applyFont="1" applyBorder="1" applyAlignment="1">
      <alignment horizontal="right" vertical="top"/>
    </xf>
    <xf numFmtId="0" fontId="8" fillId="2" borderId="130" xfId="1227" applyFont="1" applyBorder="1" applyAlignment="1">
      <alignment horizontal="center" wrapText="1"/>
    </xf>
    <xf numFmtId="0" fontId="8" fillId="2" borderId="87" xfId="1227" applyFont="1" applyBorder="1" applyAlignment="1">
      <alignment horizontal="left" vertical="top"/>
    </xf>
    <xf numFmtId="166" fontId="8" fillId="2" borderId="87" xfId="1227" applyNumberFormat="1" applyFont="1" applyBorder="1" applyAlignment="1">
      <alignment horizontal="right" vertical="top"/>
    </xf>
    <xf numFmtId="167" fontId="8" fillId="2" borderId="87" xfId="1227" applyNumberFormat="1" applyFont="1" applyBorder="1" applyAlignment="1">
      <alignment horizontal="right" vertical="top"/>
    </xf>
    <xf numFmtId="0" fontId="8" fillId="2" borderId="1" xfId="1227" applyFont="1" applyBorder="1" applyAlignment="1">
      <alignment horizontal="left" vertical="top" wrapText="1"/>
    </xf>
    <xf numFmtId="166" fontId="8" fillId="2" borderId="1" xfId="1227" applyNumberFormat="1" applyFont="1" applyBorder="1" applyAlignment="1">
      <alignment horizontal="right" vertical="top"/>
    </xf>
    <xf numFmtId="168" fontId="8" fillId="2" borderId="1" xfId="1227" applyNumberFormat="1" applyFont="1" applyBorder="1" applyAlignment="1">
      <alignment horizontal="right" vertical="top"/>
    </xf>
    <xf numFmtId="167" fontId="8" fillId="2" borderId="1" xfId="1227" applyNumberFormat="1" applyFont="1" applyBorder="1" applyAlignment="1">
      <alignment horizontal="right" vertical="top"/>
    </xf>
    <xf numFmtId="0" fontId="8" fillId="2" borderId="129" xfId="1227" applyFont="1" applyBorder="1" applyAlignment="1">
      <alignment horizontal="left" vertical="top" wrapText="1"/>
    </xf>
    <xf numFmtId="166" fontId="8" fillId="2" borderId="129" xfId="1227" applyNumberFormat="1" applyFont="1" applyBorder="1" applyAlignment="1">
      <alignment horizontal="right" vertical="top"/>
    </xf>
    <xf numFmtId="167" fontId="8" fillId="2" borderId="129" xfId="1227" applyNumberFormat="1" applyFont="1" applyBorder="1" applyAlignment="1">
      <alignment horizontal="right" vertical="top"/>
    </xf>
    <xf numFmtId="0" fontId="16" fillId="0" borderId="61" xfId="0" applyFont="1" applyFill="1" applyBorder="1"/>
    <xf numFmtId="0" fontId="15" fillId="0" borderId="61" xfId="0" applyFont="1" applyBorder="1"/>
    <xf numFmtId="0" fontId="0" fillId="4" borderId="61" xfId="0" applyFill="1" applyBorder="1"/>
    <xf numFmtId="0" fontId="10" fillId="2" borderId="1" xfId="1227" applyFont="1" applyBorder="1" applyAlignment="1">
      <alignment horizontal="left" vertical="top" wrapText="1"/>
    </xf>
    <xf numFmtId="0" fontId="12" fillId="2" borderId="1" xfId="1227" applyFont="1" applyBorder="1" applyAlignment="1">
      <alignment horizontal="left" vertical="top" wrapText="1"/>
    </xf>
    <xf numFmtId="0" fontId="8" fillId="11" borderId="1" xfId="1227" applyFont="1" applyFill="1" applyBorder="1" applyAlignment="1">
      <alignment horizontal="left" vertical="top" wrapText="1"/>
    </xf>
    <xf numFmtId="0" fontId="10" fillId="0" borderId="1" xfId="1227" applyFont="1" applyFill="1" applyBorder="1" applyAlignment="1">
      <alignment horizontal="left" vertical="top" wrapText="1"/>
    </xf>
    <xf numFmtId="0" fontId="8" fillId="6" borderId="1" xfId="1227" applyFont="1" applyFill="1" applyBorder="1" applyAlignment="1">
      <alignment horizontal="left" vertical="top" wrapText="1"/>
    </xf>
    <xf numFmtId="0" fontId="8" fillId="4" borderId="1" xfId="1227" applyFont="1" applyFill="1" applyBorder="1" applyAlignment="1">
      <alignment horizontal="left" vertical="top" wrapText="1"/>
    </xf>
    <xf numFmtId="0" fontId="0" fillId="11" borderId="61" xfId="0" applyFill="1" applyBorder="1"/>
    <xf numFmtId="0" fontId="0" fillId="6" borderId="61" xfId="0" applyFill="1" applyBorder="1"/>
    <xf numFmtId="9" fontId="0" fillId="2" borderId="61" xfId="1543" applyFont="1" applyFill="1" applyBorder="1"/>
    <xf numFmtId="0" fontId="8" fillId="2" borderId="126" xfId="1229" applyFont="1" applyBorder="1" applyAlignment="1">
      <alignment horizontal="center" wrapText="1"/>
    </xf>
    <xf numFmtId="0" fontId="8" fillId="2" borderId="128" xfId="1229" applyFont="1" applyBorder="1" applyAlignment="1">
      <alignment horizontal="center" wrapText="1"/>
    </xf>
    <xf numFmtId="0" fontId="8" fillId="2" borderId="87" xfId="1229" applyFont="1" applyBorder="1" applyAlignment="1">
      <alignment horizontal="left" vertical="top" wrapText="1"/>
    </xf>
    <xf numFmtId="0" fontId="8" fillId="2" borderId="87" xfId="1229" applyFont="1" applyBorder="1" applyAlignment="1">
      <alignment horizontal="left" vertical="top"/>
    </xf>
    <xf numFmtId="0" fontId="8" fillId="2" borderId="1" xfId="1229" applyFont="1" applyBorder="1" applyAlignment="1">
      <alignment horizontal="left" vertical="top" wrapText="1"/>
    </xf>
    <xf numFmtId="167" fontId="8" fillId="2" borderId="1" xfId="1229" applyNumberFormat="1" applyFont="1" applyBorder="1" applyAlignment="1">
      <alignment horizontal="right" vertical="top"/>
    </xf>
    <xf numFmtId="166" fontId="8" fillId="2" borderId="1" xfId="1229" applyNumberFormat="1" applyFont="1" applyBorder="1" applyAlignment="1">
      <alignment horizontal="right" vertical="top"/>
    </xf>
    <xf numFmtId="0" fontId="8" fillId="2" borderId="129" xfId="1229" applyFont="1" applyBorder="1" applyAlignment="1">
      <alignment horizontal="left" vertical="top" wrapText="1"/>
    </xf>
    <xf numFmtId="167" fontId="8" fillId="2" borderId="129" xfId="1229" applyNumberFormat="1" applyFont="1" applyBorder="1" applyAlignment="1">
      <alignment horizontal="right" vertical="top"/>
    </xf>
    <xf numFmtId="166" fontId="8" fillId="2" borderId="129" xfId="1229" applyNumberFormat="1" applyFont="1" applyBorder="1" applyAlignment="1">
      <alignment horizontal="right" vertical="top"/>
    </xf>
    <xf numFmtId="0" fontId="6" fillId="2" borderId="1" xfId="1844"/>
    <xf numFmtId="0" fontId="8" fillId="2" borderId="130" xfId="1844" applyFont="1" applyBorder="1" applyAlignment="1">
      <alignment horizontal="center" wrapText="1"/>
    </xf>
    <xf numFmtId="0" fontId="8" fillId="2" borderId="87" xfId="1844" applyFont="1" applyBorder="1" applyAlignment="1">
      <alignment horizontal="left" vertical="top"/>
    </xf>
    <xf numFmtId="166" fontId="8" fillId="2" borderId="87" xfId="1844" applyNumberFormat="1" applyFont="1" applyBorder="1" applyAlignment="1">
      <alignment horizontal="right" vertical="top"/>
    </xf>
    <xf numFmtId="167" fontId="8" fillId="2" borderId="87" xfId="1844" applyNumberFormat="1" applyFont="1" applyBorder="1" applyAlignment="1">
      <alignment horizontal="right" vertical="top"/>
    </xf>
    <xf numFmtId="0" fontId="8" fillId="2" borderId="1" xfId="1844" applyFont="1" applyBorder="1" applyAlignment="1">
      <alignment horizontal="left" vertical="top" wrapText="1"/>
    </xf>
    <xf numFmtId="166" fontId="8" fillId="2" borderId="1" xfId="1844" applyNumberFormat="1" applyFont="1" applyBorder="1" applyAlignment="1">
      <alignment horizontal="right" vertical="top"/>
    </xf>
    <xf numFmtId="168" fontId="8" fillId="2" borderId="1" xfId="1844" applyNumberFormat="1" applyFont="1" applyBorder="1" applyAlignment="1">
      <alignment horizontal="right" vertical="top"/>
    </xf>
    <xf numFmtId="167" fontId="8" fillId="2" borderId="1" xfId="1844" applyNumberFormat="1" applyFont="1" applyBorder="1" applyAlignment="1">
      <alignment horizontal="right" vertical="top"/>
    </xf>
    <xf numFmtId="0" fontId="8" fillId="2" borderId="129" xfId="1844" applyFont="1" applyBorder="1" applyAlignment="1">
      <alignment horizontal="left" vertical="top" wrapText="1"/>
    </xf>
    <xf numFmtId="166" fontId="8" fillId="2" borderId="129" xfId="1844" applyNumberFormat="1" applyFont="1" applyBorder="1" applyAlignment="1">
      <alignment horizontal="right" vertical="top"/>
    </xf>
    <xf numFmtId="167" fontId="8" fillId="2" borderId="129" xfId="1844" applyNumberFormat="1" applyFont="1" applyBorder="1" applyAlignment="1">
      <alignment horizontal="right" vertical="top"/>
    </xf>
    <xf numFmtId="0" fontId="13" fillId="2" borderId="1" xfId="1844" applyFont="1" applyBorder="1" applyAlignment="1">
      <alignment horizontal="left" vertical="top" wrapText="1"/>
    </xf>
    <xf numFmtId="0" fontId="8" fillId="4" borderId="1" xfId="1844" applyFont="1" applyFill="1" applyBorder="1" applyAlignment="1">
      <alignment horizontal="left" vertical="top" wrapText="1"/>
    </xf>
    <xf numFmtId="0" fontId="8" fillId="12" borderId="1" xfId="1844" applyFont="1" applyFill="1" applyBorder="1" applyAlignment="1">
      <alignment horizontal="left" vertical="top" wrapText="1"/>
    </xf>
    <xf numFmtId="0" fontId="10" fillId="2" borderId="1" xfId="1844" applyFont="1" applyBorder="1" applyAlignment="1">
      <alignment horizontal="left" vertical="top" wrapText="1"/>
    </xf>
    <xf numFmtId="0" fontId="12" fillId="2" borderId="1" xfId="1844" applyFont="1" applyBorder="1" applyAlignment="1">
      <alignment horizontal="left" vertical="top" wrapText="1"/>
    </xf>
    <xf numFmtId="0" fontId="8" fillId="10" borderId="1" xfId="1844" applyFont="1" applyFill="1" applyBorder="1" applyAlignment="1">
      <alignment horizontal="left" vertical="top" wrapText="1"/>
    </xf>
    <xf numFmtId="0" fontId="14" fillId="0" borderId="61" xfId="0" applyFont="1" applyBorder="1"/>
    <xf numFmtId="0" fontId="11" fillId="10" borderId="61" xfId="0" applyFont="1" applyFill="1" applyBorder="1"/>
    <xf numFmtId="0" fontId="0" fillId="12" borderId="61" xfId="0" applyFill="1" applyBorder="1"/>
    <xf numFmtId="0" fontId="16" fillId="0" borderId="61" xfId="0" applyFont="1" applyBorder="1"/>
    <xf numFmtId="0" fontId="8" fillId="2" borderId="95" xfId="1844" applyFont="1" applyBorder="1" applyAlignment="1">
      <alignment horizontal="left" vertical="top" wrapText="1"/>
    </xf>
    <xf numFmtId="166" fontId="8" fillId="2" borderId="95" xfId="1844" applyNumberFormat="1" applyFont="1" applyBorder="1" applyAlignment="1">
      <alignment horizontal="right" vertical="top"/>
    </xf>
    <xf numFmtId="168" fontId="8" fillId="2" borderId="95" xfId="1844" applyNumberFormat="1" applyFont="1" applyBorder="1" applyAlignment="1">
      <alignment horizontal="right" vertical="top"/>
    </xf>
    <xf numFmtId="167" fontId="8" fillId="2" borderId="95" xfId="1844" applyNumberFormat="1" applyFont="1" applyBorder="1" applyAlignment="1">
      <alignment horizontal="right" vertical="top"/>
    </xf>
    <xf numFmtId="0" fontId="8" fillId="4" borderId="95" xfId="1844" applyFont="1" applyFill="1" applyBorder="1" applyAlignment="1">
      <alignment horizontal="left" vertical="top" wrapText="1"/>
    </xf>
    <xf numFmtId="0" fontId="31" fillId="2" borderId="1" xfId="1844" applyFont="1" applyBorder="1" applyAlignment="1">
      <alignment horizontal="left" vertical="top" wrapText="1"/>
    </xf>
    <xf numFmtId="166" fontId="31" fillId="2" borderId="1" xfId="1844" applyNumberFormat="1" applyFont="1" applyBorder="1" applyAlignment="1">
      <alignment horizontal="right" vertical="top"/>
    </xf>
    <xf numFmtId="168" fontId="31" fillId="2" borderId="1" xfId="1844" applyNumberFormat="1" applyFont="1" applyBorder="1" applyAlignment="1">
      <alignment horizontal="right" vertical="top"/>
    </xf>
    <xf numFmtId="167" fontId="31" fillId="2" borderId="1" xfId="1844" applyNumberFormat="1" applyFont="1" applyBorder="1" applyAlignment="1">
      <alignment horizontal="right" vertical="top"/>
    </xf>
    <xf numFmtId="0" fontId="8" fillId="2" borderId="126" xfId="1845" applyFont="1" applyBorder="1" applyAlignment="1">
      <alignment horizontal="center" wrapText="1"/>
    </xf>
    <xf numFmtId="0" fontId="6" fillId="2" borderId="1" xfId="1845"/>
    <xf numFmtId="0" fontId="8" fillId="2" borderId="128" xfId="1845" applyFont="1" applyBorder="1" applyAlignment="1">
      <alignment horizontal="center" wrapText="1"/>
    </xf>
    <xf numFmtId="0" fontId="8" fillId="2" borderId="87" xfId="1845" applyFont="1" applyBorder="1" applyAlignment="1">
      <alignment horizontal="left" vertical="top" wrapText="1"/>
    </xf>
    <xf numFmtId="0" fontId="8" fillId="2" borderId="87" xfId="1845" applyFont="1" applyBorder="1" applyAlignment="1">
      <alignment horizontal="left" vertical="top"/>
    </xf>
    <xf numFmtId="167" fontId="8" fillId="2" borderId="87" xfId="1845" applyNumberFormat="1" applyFont="1" applyBorder="1" applyAlignment="1">
      <alignment horizontal="right" vertical="top"/>
    </xf>
    <xf numFmtId="166" fontId="8" fillId="2" borderId="87" xfId="1845" applyNumberFormat="1" applyFont="1" applyBorder="1" applyAlignment="1">
      <alignment horizontal="right" vertical="top"/>
    </xf>
    <xf numFmtId="0" fontId="8" fillId="2" borderId="1" xfId="1845" applyFont="1" applyBorder="1" applyAlignment="1">
      <alignment horizontal="left" vertical="top" wrapText="1"/>
    </xf>
    <xf numFmtId="167" fontId="8" fillId="2" borderId="1" xfId="1845" applyNumberFormat="1" applyFont="1" applyBorder="1" applyAlignment="1">
      <alignment horizontal="right" vertical="top"/>
    </xf>
    <xf numFmtId="166" fontId="8" fillId="2" borderId="1" xfId="1845" applyNumberFormat="1" applyFont="1" applyBorder="1" applyAlignment="1">
      <alignment horizontal="right" vertical="top"/>
    </xf>
    <xf numFmtId="0" fontId="8" fillId="2" borderId="129" xfId="1845" applyFont="1" applyBorder="1" applyAlignment="1">
      <alignment horizontal="left" vertical="top" wrapText="1"/>
    </xf>
    <xf numFmtId="167" fontId="8" fillId="2" borderId="129" xfId="1845" applyNumberFormat="1" applyFont="1" applyBorder="1" applyAlignment="1">
      <alignment horizontal="right" vertical="top"/>
    </xf>
    <xf numFmtId="166" fontId="8" fillId="2" borderId="129" xfId="1845" applyNumberFormat="1" applyFont="1" applyBorder="1" applyAlignment="1">
      <alignment horizontal="right" vertical="top"/>
    </xf>
    <xf numFmtId="0" fontId="29" fillId="0" borderId="88" xfId="0" applyFont="1" applyBorder="1" applyAlignment="1"/>
    <xf numFmtId="167" fontId="8" fillId="2" borderId="87" xfId="1230" applyNumberFormat="1" applyFont="1" applyBorder="1" applyAlignment="1">
      <alignment horizontal="right" vertical="top"/>
    </xf>
    <xf numFmtId="0" fontId="8" fillId="2" borderId="126" xfId="1846" applyFont="1" applyBorder="1" applyAlignment="1">
      <alignment horizontal="center" wrapText="1"/>
    </xf>
    <xf numFmtId="0" fontId="8" fillId="2" borderId="128" xfId="1846" applyFont="1" applyBorder="1" applyAlignment="1">
      <alignment horizontal="center" wrapText="1"/>
    </xf>
    <xf numFmtId="0" fontId="8" fillId="2" borderId="87" xfId="1846" applyFont="1" applyBorder="1" applyAlignment="1">
      <alignment horizontal="left" vertical="top" wrapText="1"/>
    </xf>
    <xf numFmtId="0" fontId="8" fillId="2" borderId="87" xfId="1846" applyFont="1" applyBorder="1" applyAlignment="1">
      <alignment horizontal="left" vertical="top"/>
    </xf>
    <xf numFmtId="167" fontId="8" fillId="2" borderId="87" xfId="1846" applyNumberFormat="1" applyFont="1" applyBorder="1" applyAlignment="1">
      <alignment horizontal="right" vertical="top"/>
    </xf>
    <xf numFmtId="166" fontId="8" fillId="2" borderId="87" xfId="1846" applyNumberFormat="1" applyFont="1" applyBorder="1" applyAlignment="1">
      <alignment horizontal="right" vertical="top"/>
    </xf>
    <xf numFmtId="0" fontId="8" fillId="2" borderId="1" xfId="1846" applyFont="1" applyBorder="1" applyAlignment="1">
      <alignment horizontal="left" vertical="top" wrapText="1"/>
    </xf>
    <xf numFmtId="167" fontId="8" fillId="2" borderId="1" xfId="1846" applyNumberFormat="1" applyFont="1" applyBorder="1" applyAlignment="1">
      <alignment horizontal="right" vertical="top"/>
    </xf>
    <xf numFmtId="166" fontId="8" fillId="2" borderId="1" xfId="1846" applyNumberFormat="1" applyFont="1" applyBorder="1" applyAlignment="1">
      <alignment horizontal="right" vertical="top"/>
    </xf>
    <xf numFmtId="0" fontId="8" fillId="2" borderId="129" xfId="1846" applyFont="1" applyBorder="1" applyAlignment="1">
      <alignment horizontal="left" vertical="top" wrapText="1"/>
    </xf>
    <xf numFmtId="167" fontId="8" fillId="2" borderId="129" xfId="1846" applyNumberFormat="1" applyFont="1" applyBorder="1" applyAlignment="1">
      <alignment horizontal="right" vertical="top"/>
    </xf>
    <xf numFmtId="166" fontId="8" fillId="2" borderId="129" xfId="1846" applyNumberFormat="1" applyFont="1" applyBorder="1" applyAlignment="1">
      <alignment horizontal="right" vertical="top"/>
    </xf>
    <xf numFmtId="0" fontId="8" fillId="2" borderId="126" xfId="1231" applyFont="1" applyBorder="1" applyAlignment="1">
      <alignment horizontal="center" wrapText="1"/>
    </xf>
    <xf numFmtId="0" fontId="8" fillId="2" borderId="128" xfId="1231" applyFont="1" applyBorder="1" applyAlignment="1">
      <alignment horizontal="center" wrapText="1"/>
    </xf>
    <xf numFmtId="0" fontId="8" fillId="2" borderId="87" xfId="1231" applyFont="1" applyBorder="1" applyAlignment="1">
      <alignment horizontal="left" vertical="top" wrapText="1"/>
    </xf>
    <xf numFmtId="0" fontId="8" fillId="2" borderId="87" xfId="1231" applyFont="1" applyBorder="1" applyAlignment="1">
      <alignment horizontal="left" vertical="top"/>
    </xf>
    <xf numFmtId="167" fontId="8" fillId="2" borderId="87" xfId="1231" applyNumberFormat="1" applyFont="1" applyBorder="1" applyAlignment="1">
      <alignment horizontal="right" vertical="top"/>
    </xf>
    <xf numFmtId="166" fontId="8" fillId="2" borderId="87" xfId="1231" applyNumberFormat="1" applyFont="1" applyBorder="1" applyAlignment="1">
      <alignment horizontal="right" vertical="top"/>
    </xf>
    <xf numFmtId="0" fontId="8" fillId="2" borderId="1" xfId="1231" applyFont="1" applyBorder="1" applyAlignment="1">
      <alignment horizontal="left" vertical="top" wrapText="1"/>
    </xf>
    <xf numFmtId="167" fontId="8" fillId="2" borderId="1" xfId="1231" applyNumberFormat="1" applyFont="1" applyBorder="1" applyAlignment="1">
      <alignment horizontal="right" vertical="top"/>
    </xf>
    <xf numFmtId="166" fontId="8" fillId="2" borderId="1" xfId="1231" applyNumberFormat="1" applyFont="1" applyBorder="1" applyAlignment="1">
      <alignment horizontal="right" vertical="top"/>
    </xf>
    <xf numFmtId="0" fontId="8" fillId="2" borderId="129" xfId="1231" applyFont="1" applyBorder="1" applyAlignment="1">
      <alignment horizontal="left" vertical="top" wrapText="1"/>
    </xf>
    <xf numFmtId="167" fontId="8" fillId="2" borderId="129" xfId="1231" applyNumberFormat="1" applyFont="1" applyBorder="1" applyAlignment="1">
      <alignment horizontal="right" vertical="top"/>
    </xf>
    <xf numFmtId="166" fontId="8" fillId="2" borderId="129" xfId="1231" applyNumberFormat="1" applyFont="1" applyBorder="1" applyAlignment="1">
      <alignment horizontal="right" vertical="top"/>
    </xf>
    <xf numFmtId="0" fontId="6" fillId="2" borderId="1" xfId="1847"/>
    <xf numFmtId="0" fontId="8" fillId="2" borderId="128" xfId="1847" applyFont="1" applyBorder="1" applyAlignment="1">
      <alignment horizontal="center" wrapText="1"/>
    </xf>
    <xf numFmtId="164" fontId="8" fillId="2" borderId="87" xfId="1847" applyNumberFormat="1" applyFont="1" applyBorder="1" applyAlignment="1">
      <alignment horizontal="right" vertical="top"/>
    </xf>
    <xf numFmtId="166" fontId="8" fillId="2" borderId="87" xfId="1847" applyNumberFormat="1" applyFont="1" applyBorder="1" applyAlignment="1">
      <alignment horizontal="right" vertical="top"/>
    </xf>
    <xf numFmtId="0" fontId="8" fillId="2" borderId="1" xfId="1847" applyFont="1" applyBorder="1" applyAlignment="1">
      <alignment horizontal="left" vertical="top" wrapText="1"/>
    </xf>
    <xf numFmtId="164" fontId="8" fillId="2" borderId="1" xfId="1847" applyNumberFormat="1" applyFont="1" applyBorder="1" applyAlignment="1">
      <alignment horizontal="right" vertical="top"/>
    </xf>
    <xf numFmtId="166" fontId="8" fillId="2" borderId="1" xfId="1847" applyNumberFormat="1" applyFont="1" applyBorder="1" applyAlignment="1">
      <alignment horizontal="right" vertical="top"/>
    </xf>
    <xf numFmtId="0" fontId="8" fillId="0" borderId="1" xfId="1847" applyFont="1" applyFill="1" applyBorder="1" applyAlignment="1">
      <alignment horizontal="left" vertical="top" wrapText="1"/>
    </xf>
    <xf numFmtId="164" fontId="8" fillId="0" borderId="1" xfId="1847" applyNumberFormat="1" applyFont="1" applyFill="1" applyBorder="1" applyAlignment="1">
      <alignment horizontal="right" vertical="top"/>
    </xf>
    <xf numFmtId="166" fontId="8" fillId="0" borderId="1" xfId="1847" applyNumberFormat="1" applyFont="1" applyFill="1" applyBorder="1" applyAlignment="1">
      <alignment horizontal="right" vertical="top"/>
    </xf>
    <xf numFmtId="0" fontId="6" fillId="0" borderId="1" xfId="1847" applyFill="1"/>
    <xf numFmtId="0" fontId="8" fillId="4" borderId="1" xfId="1847" applyFont="1" applyFill="1" applyBorder="1" applyAlignment="1">
      <alignment horizontal="left" vertical="top" wrapText="1"/>
    </xf>
    <xf numFmtId="164" fontId="8" fillId="4" borderId="1" xfId="1847" applyNumberFormat="1" applyFont="1" applyFill="1" applyBorder="1" applyAlignment="1">
      <alignment horizontal="right" vertical="top"/>
    </xf>
    <xf numFmtId="166" fontId="8" fillId="4" borderId="1" xfId="1847" applyNumberFormat="1" applyFont="1" applyFill="1" applyBorder="1" applyAlignment="1">
      <alignment horizontal="right" vertical="top"/>
    </xf>
    <xf numFmtId="0" fontId="8" fillId="4" borderId="129" xfId="1847" applyFont="1" applyFill="1" applyBorder="1" applyAlignment="1">
      <alignment horizontal="left" vertical="top" wrapText="1"/>
    </xf>
    <xf numFmtId="164" fontId="8" fillId="4" borderId="129" xfId="1847" applyNumberFormat="1" applyFont="1" applyFill="1" applyBorder="1" applyAlignment="1">
      <alignment horizontal="right" vertical="top"/>
    </xf>
    <xf numFmtId="166" fontId="8" fillId="4" borderId="129" xfId="1847" applyNumberFormat="1" applyFont="1" applyFill="1" applyBorder="1" applyAlignment="1">
      <alignment horizontal="right" vertical="top"/>
    </xf>
    <xf numFmtId="0" fontId="8" fillId="2" borderId="128" xfId="1232" applyFont="1" applyBorder="1" applyAlignment="1">
      <alignment horizontal="center" wrapText="1"/>
    </xf>
    <xf numFmtId="164" fontId="8" fillId="2" borderId="87" xfId="1232" applyNumberFormat="1" applyFont="1" applyBorder="1" applyAlignment="1">
      <alignment horizontal="right" vertical="top"/>
    </xf>
    <xf numFmtId="166" fontId="8" fillId="2" borderId="87" xfId="1232" applyNumberFormat="1" applyFont="1" applyBorder="1" applyAlignment="1">
      <alignment horizontal="right" vertical="top"/>
    </xf>
    <xf numFmtId="0" fontId="8" fillId="2" borderId="1" xfId="1232" applyFont="1" applyBorder="1" applyAlignment="1">
      <alignment horizontal="left" vertical="top" wrapText="1"/>
    </xf>
    <xf numFmtId="164" fontId="8" fillId="2" borderId="1" xfId="1232" applyNumberFormat="1" applyFont="1" applyBorder="1" applyAlignment="1">
      <alignment horizontal="right" vertical="top"/>
    </xf>
    <xf numFmtId="166" fontId="8" fillId="2" borderId="1" xfId="1232" applyNumberFormat="1" applyFont="1" applyBorder="1" applyAlignment="1">
      <alignment horizontal="right" vertical="top"/>
    </xf>
    <xf numFmtId="165" fontId="8" fillId="2" borderId="1" xfId="1232" applyNumberFormat="1" applyFont="1" applyBorder="1" applyAlignment="1">
      <alignment horizontal="right" vertical="top"/>
    </xf>
    <xf numFmtId="0" fontId="8" fillId="2" borderId="129" xfId="1232" applyFont="1" applyBorder="1" applyAlignment="1">
      <alignment horizontal="left" vertical="top" wrapText="1"/>
    </xf>
    <xf numFmtId="164" fontId="8" fillId="2" borderId="129" xfId="1232" applyNumberFormat="1" applyFont="1" applyBorder="1" applyAlignment="1">
      <alignment horizontal="right" vertical="top"/>
    </xf>
    <xf numFmtId="166" fontId="8" fillId="2" borderId="129" xfId="1232" applyNumberFormat="1" applyFont="1" applyBorder="1" applyAlignment="1">
      <alignment horizontal="right" vertical="top"/>
    </xf>
    <xf numFmtId="0" fontId="6" fillId="2" borderId="1" xfId="1848"/>
    <xf numFmtId="0" fontId="8" fillId="2" borderId="128" xfId="1848" applyFont="1" applyBorder="1" applyAlignment="1">
      <alignment horizontal="center" wrapText="1"/>
    </xf>
    <xf numFmtId="164" fontId="8" fillId="2" borderId="87" xfId="1848" applyNumberFormat="1" applyFont="1" applyBorder="1" applyAlignment="1">
      <alignment horizontal="right" vertical="top"/>
    </xf>
    <xf numFmtId="166" fontId="8" fillId="2" borderId="87" xfId="1848" applyNumberFormat="1" applyFont="1" applyBorder="1" applyAlignment="1">
      <alignment horizontal="right" vertical="top"/>
    </xf>
    <xf numFmtId="0" fontId="8" fillId="2" borderId="1" xfId="1848" applyFont="1" applyBorder="1" applyAlignment="1">
      <alignment horizontal="left" vertical="top" wrapText="1"/>
    </xf>
    <xf numFmtId="164" fontId="8" fillId="2" borderId="1" xfId="1848" applyNumberFormat="1" applyFont="1" applyBorder="1" applyAlignment="1">
      <alignment horizontal="right" vertical="top"/>
    </xf>
    <xf numFmtId="166" fontId="8" fillId="2" borderId="1" xfId="1848" applyNumberFormat="1" applyFont="1" applyBorder="1" applyAlignment="1">
      <alignment horizontal="right" vertical="top"/>
    </xf>
    <xf numFmtId="0" fontId="8" fillId="2" borderId="129" xfId="1848" applyFont="1" applyBorder="1" applyAlignment="1">
      <alignment horizontal="left" vertical="top" wrapText="1"/>
    </xf>
    <xf numFmtId="164" fontId="8" fillId="2" borderId="129" xfId="1848" applyNumberFormat="1" applyFont="1" applyBorder="1" applyAlignment="1">
      <alignment horizontal="right" vertical="top"/>
    </xf>
    <xf numFmtId="166" fontId="8" fillId="2" borderId="129" xfId="1848" applyNumberFormat="1" applyFont="1" applyBorder="1" applyAlignment="1">
      <alignment horizontal="right" vertical="top"/>
    </xf>
    <xf numFmtId="0" fontId="8" fillId="2" borderId="128" xfId="1233" applyFont="1" applyBorder="1" applyAlignment="1">
      <alignment horizontal="center" wrapText="1"/>
    </xf>
    <xf numFmtId="0" fontId="8" fillId="2" borderId="87" xfId="1233" applyFont="1" applyBorder="1" applyAlignment="1">
      <alignment horizontal="left" vertical="top" wrapText="1"/>
    </xf>
    <xf numFmtId="0" fontId="8" fillId="2" borderId="87" xfId="1233" applyFont="1" applyBorder="1" applyAlignment="1">
      <alignment horizontal="left" vertical="top"/>
    </xf>
    <xf numFmtId="167" fontId="8" fillId="2" borderId="87" xfId="1233" applyNumberFormat="1" applyFont="1" applyBorder="1" applyAlignment="1">
      <alignment horizontal="right" vertical="top"/>
    </xf>
    <xf numFmtId="166" fontId="8" fillId="2" borderId="87" xfId="1233" applyNumberFormat="1" applyFont="1" applyBorder="1" applyAlignment="1">
      <alignment horizontal="right" vertical="top"/>
    </xf>
    <xf numFmtId="0" fontId="8" fillId="2" borderId="1" xfId="1233" applyFont="1" applyBorder="1" applyAlignment="1">
      <alignment horizontal="left" vertical="top" wrapText="1"/>
    </xf>
    <xf numFmtId="167" fontId="8" fillId="2" borderId="1" xfId="1233" applyNumberFormat="1" applyFont="1" applyBorder="1" applyAlignment="1">
      <alignment horizontal="right" vertical="top"/>
    </xf>
    <xf numFmtId="166" fontId="8" fillId="2" borderId="1" xfId="1233" applyNumberFormat="1" applyFont="1" applyBorder="1" applyAlignment="1">
      <alignment horizontal="right" vertical="top"/>
    </xf>
    <xf numFmtId="0" fontId="8" fillId="2" borderId="129" xfId="1233" applyFont="1" applyBorder="1" applyAlignment="1">
      <alignment horizontal="left" vertical="top" wrapText="1"/>
    </xf>
    <xf numFmtId="167" fontId="8" fillId="2" borderId="129" xfId="1233" applyNumberFormat="1" applyFont="1" applyBorder="1" applyAlignment="1">
      <alignment horizontal="right" vertical="top"/>
    </xf>
    <xf numFmtId="166" fontId="8" fillId="2" borderId="129" xfId="1233" applyNumberFormat="1" applyFont="1" applyBorder="1" applyAlignment="1">
      <alignment horizontal="right" vertical="top"/>
    </xf>
    <xf numFmtId="0" fontId="8" fillId="2" borderId="128" xfId="1234" applyFont="1" applyBorder="1" applyAlignment="1">
      <alignment horizontal="center" wrapText="1"/>
    </xf>
    <xf numFmtId="0" fontId="8" fillId="2" borderId="87" xfId="1234" applyFont="1" applyBorder="1" applyAlignment="1">
      <alignment horizontal="left" vertical="top" wrapText="1"/>
    </xf>
    <xf numFmtId="0" fontId="8" fillId="2" borderId="87" xfId="1234" applyFont="1" applyBorder="1" applyAlignment="1">
      <alignment horizontal="left" vertical="top"/>
    </xf>
    <xf numFmtId="167" fontId="8" fillId="2" borderId="87" xfId="1234" applyNumberFormat="1" applyFont="1" applyBorder="1" applyAlignment="1">
      <alignment horizontal="right" vertical="top"/>
    </xf>
    <xf numFmtId="166" fontId="8" fillId="2" borderId="87" xfId="1234" applyNumberFormat="1" applyFont="1" applyBorder="1" applyAlignment="1">
      <alignment horizontal="right" vertical="top"/>
    </xf>
    <xf numFmtId="167" fontId="8" fillId="2" borderId="1" xfId="1234" applyNumberFormat="1" applyFont="1" applyBorder="1" applyAlignment="1">
      <alignment horizontal="right" vertical="top"/>
    </xf>
    <xf numFmtId="166" fontId="8" fillId="2" borderId="1" xfId="1234" applyNumberFormat="1" applyFont="1" applyBorder="1" applyAlignment="1">
      <alignment horizontal="right" vertical="top"/>
    </xf>
    <xf numFmtId="167" fontId="8" fillId="2" borderId="129" xfId="1234" applyNumberFormat="1" applyFont="1" applyBorder="1" applyAlignment="1">
      <alignment horizontal="right" vertical="top"/>
    </xf>
    <xf numFmtId="166" fontId="8" fillId="2" borderId="129" xfId="1234" applyNumberFormat="1" applyFont="1" applyBorder="1" applyAlignment="1">
      <alignment horizontal="right" vertical="top"/>
    </xf>
    <xf numFmtId="0" fontId="6" fillId="2" borderId="1" xfId="1849"/>
    <xf numFmtId="0" fontId="8" fillId="2" borderId="128" xfId="1849" applyFont="1" applyBorder="1" applyAlignment="1">
      <alignment horizontal="center" wrapText="1"/>
    </xf>
    <xf numFmtId="0" fontId="8" fillId="2" borderId="87" xfId="1849" applyFont="1" applyBorder="1" applyAlignment="1">
      <alignment horizontal="left" vertical="top" wrapText="1"/>
    </xf>
    <xf numFmtId="0" fontId="8" fillId="2" borderId="87" xfId="1849" applyFont="1" applyBorder="1" applyAlignment="1">
      <alignment horizontal="left" vertical="top"/>
    </xf>
    <xf numFmtId="167" fontId="8" fillId="2" borderId="87" xfId="1849" applyNumberFormat="1" applyFont="1" applyBorder="1" applyAlignment="1">
      <alignment horizontal="right" vertical="top"/>
    </xf>
    <xf numFmtId="166" fontId="8" fillId="2" borderId="87" xfId="1849" applyNumberFormat="1" applyFont="1" applyBorder="1" applyAlignment="1">
      <alignment horizontal="right" vertical="top"/>
    </xf>
    <xf numFmtId="0" fontId="8" fillId="2" borderId="1" xfId="1849" applyFont="1" applyBorder="1" applyAlignment="1">
      <alignment horizontal="left" vertical="top" wrapText="1"/>
    </xf>
    <xf numFmtId="167" fontId="8" fillId="2" borderId="1" xfId="1849" applyNumberFormat="1" applyFont="1" applyBorder="1" applyAlignment="1">
      <alignment horizontal="right" vertical="top"/>
    </xf>
    <xf numFmtId="166" fontId="8" fillId="2" borderId="1" xfId="1849" applyNumberFormat="1" applyFont="1" applyBorder="1" applyAlignment="1">
      <alignment horizontal="right" vertical="top"/>
    </xf>
    <xf numFmtId="0" fontId="8" fillId="2" borderId="129" xfId="1849" applyFont="1" applyBorder="1" applyAlignment="1">
      <alignment horizontal="left" vertical="top" wrapText="1"/>
    </xf>
    <xf numFmtId="167" fontId="8" fillId="2" borderId="129" xfId="1849" applyNumberFormat="1" applyFont="1" applyBorder="1" applyAlignment="1">
      <alignment horizontal="right" vertical="top"/>
    </xf>
    <xf numFmtId="166" fontId="8" fillId="2" borderId="129" xfId="1849" applyNumberFormat="1" applyFont="1" applyBorder="1" applyAlignment="1">
      <alignment horizontal="right" vertical="top"/>
    </xf>
    <xf numFmtId="0" fontId="6" fillId="2" borderId="1" xfId="1850"/>
    <xf numFmtId="0" fontId="8" fillId="2" borderId="128" xfId="1850" applyFont="1" applyBorder="1" applyAlignment="1">
      <alignment horizontal="center" wrapText="1"/>
    </xf>
    <xf numFmtId="0" fontId="8" fillId="2" borderId="87" xfId="1850" applyFont="1" applyBorder="1" applyAlignment="1">
      <alignment horizontal="left" vertical="top" wrapText="1"/>
    </xf>
    <xf numFmtId="0" fontId="8" fillId="2" borderId="87" xfId="1850" applyFont="1" applyBorder="1" applyAlignment="1">
      <alignment horizontal="left" vertical="top"/>
    </xf>
    <xf numFmtId="167" fontId="8" fillId="2" borderId="87" xfId="1850" applyNumberFormat="1" applyFont="1" applyBorder="1" applyAlignment="1">
      <alignment horizontal="right" vertical="top"/>
    </xf>
    <xf numFmtId="166" fontId="8" fillId="2" borderId="87" xfId="1850" applyNumberFormat="1" applyFont="1" applyBorder="1" applyAlignment="1">
      <alignment horizontal="right" vertical="top"/>
    </xf>
    <xf numFmtId="0" fontId="8" fillId="2" borderId="1" xfId="1850" applyFont="1" applyBorder="1" applyAlignment="1">
      <alignment horizontal="left" vertical="top" wrapText="1"/>
    </xf>
    <xf numFmtId="167" fontId="8" fillId="2" borderId="1" xfId="1850" applyNumberFormat="1" applyFont="1" applyBorder="1" applyAlignment="1">
      <alignment horizontal="right" vertical="top"/>
    </xf>
    <xf numFmtId="166" fontId="8" fillId="2" borderId="1" xfId="1850" applyNumberFormat="1" applyFont="1" applyBorder="1" applyAlignment="1">
      <alignment horizontal="right" vertical="top"/>
    </xf>
    <xf numFmtId="0" fontId="8" fillId="2" borderId="129" xfId="1850" applyFont="1" applyBorder="1" applyAlignment="1">
      <alignment horizontal="left" vertical="top" wrapText="1"/>
    </xf>
    <xf numFmtId="167" fontId="8" fillId="2" borderId="129" xfId="1850" applyNumberFormat="1" applyFont="1" applyBorder="1" applyAlignment="1">
      <alignment horizontal="right" vertical="top"/>
    </xf>
    <xf numFmtId="166" fontId="8" fillId="2" borderId="129" xfId="1850" applyNumberFormat="1" applyFont="1" applyBorder="1" applyAlignment="1">
      <alignment horizontal="right" vertical="top"/>
    </xf>
    <xf numFmtId="0" fontId="8" fillId="2" borderId="128" xfId="1235" applyFont="1" applyBorder="1" applyAlignment="1">
      <alignment horizontal="center" wrapText="1"/>
    </xf>
    <xf numFmtId="0" fontId="8" fillId="2" borderId="87" xfId="1235" applyFont="1" applyBorder="1" applyAlignment="1">
      <alignment horizontal="left" vertical="top" wrapText="1"/>
    </xf>
    <xf numFmtId="0" fontId="8" fillId="2" borderId="87" xfId="1235" applyFont="1" applyBorder="1" applyAlignment="1">
      <alignment horizontal="left" vertical="top"/>
    </xf>
    <xf numFmtId="167" fontId="8" fillId="2" borderId="87" xfId="1235" applyNumberFormat="1" applyFont="1" applyBorder="1" applyAlignment="1">
      <alignment horizontal="right" vertical="top"/>
    </xf>
    <xf numFmtId="166" fontId="8" fillId="2" borderId="87" xfId="1235" applyNumberFormat="1" applyFont="1" applyBorder="1" applyAlignment="1">
      <alignment horizontal="right" vertical="top"/>
    </xf>
    <xf numFmtId="0" fontId="8" fillId="2" borderId="1" xfId="1235" applyFont="1" applyBorder="1" applyAlignment="1">
      <alignment horizontal="left" vertical="top" wrapText="1"/>
    </xf>
    <xf numFmtId="167" fontId="8" fillId="2" borderId="1" xfId="1235" applyNumberFormat="1" applyFont="1" applyBorder="1" applyAlignment="1">
      <alignment horizontal="right" vertical="top"/>
    </xf>
    <xf numFmtId="166" fontId="8" fillId="2" borderId="1" xfId="1235" applyNumberFormat="1" applyFont="1" applyBorder="1" applyAlignment="1">
      <alignment horizontal="right" vertical="top"/>
    </xf>
    <xf numFmtId="0" fontId="8" fillId="2" borderId="129" xfId="1235" applyFont="1" applyBorder="1" applyAlignment="1">
      <alignment horizontal="left" vertical="top" wrapText="1"/>
    </xf>
    <xf numFmtId="167" fontId="8" fillId="2" borderId="129" xfId="1235" applyNumberFormat="1" applyFont="1" applyBorder="1" applyAlignment="1">
      <alignment horizontal="right" vertical="top"/>
    </xf>
    <xf numFmtId="166" fontId="8" fillId="2" borderId="129" xfId="1235" applyNumberFormat="1" applyFont="1" applyBorder="1" applyAlignment="1">
      <alignment horizontal="right" vertical="top"/>
    </xf>
    <xf numFmtId="0" fontId="6" fillId="2" borderId="1" xfId="1851"/>
    <xf numFmtId="0" fontId="8" fillId="2" borderId="128" xfId="1851" applyFont="1" applyBorder="1" applyAlignment="1">
      <alignment horizontal="center" wrapText="1"/>
    </xf>
    <xf numFmtId="0" fontId="8" fillId="2" borderId="87" xfId="1851" applyFont="1" applyBorder="1" applyAlignment="1">
      <alignment horizontal="left" vertical="top" wrapText="1"/>
    </xf>
    <xf numFmtId="0" fontId="8" fillId="2" borderId="87" xfId="1851" applyFont="1" applyBorder="1" applyAlignment="1">
      <alignment horizontal="left" vertical="top"/>
    </xf>
    <xf numFmtId="167" fontId="8" fillId="2" borderId="87" xfId="1851" applyNumberFormat="1" applyFont="1" applyBorder="1" applyAlignment="1">
      <alignment horizontal="right" vertical="top"/>
    </xf>
    <xf numFmtId="166" fontId="8" fillId="2" borderId="87" xfId="1851" applyNumberFormat="1" applyFont="1" applyBorder="1" applyAlignment="1">
      <alignment horizontal="right" vertical="top"/>
    </xf>
    <xf numFmtId="0" fontId="8" fillId="2" borderId="1" xfId="1851" applyFont="1" applyBorder="1" applyAlignment="1">
      <alignment horizontal="left" vertical="top" wrapText="1"/>
    </xf>
    <xf numFmtId="167" fontId="8" fillId="2" borderId="1" xfId="1851" applyNumberFormat="1" applyFont="1" applyBorder="1" applyAlignment="1">
      <alignment horizontal="right" vertical="top"/>
    </xf>
    <xf numFmtId="166" fontId="8" fillId="2" borderId="1" xfId="1851" applyNumberFormat="1" applyFont="1" applyBorder="1" applyAlignment="1">
      <alignment horizontal="right" vertical="top"/>
    </xf>
    <xf numFmtId="0" fontId="8" fillId="2" borderId="129" xfId="1851" applyFont="1" applyBorder="1" applyAlignment="1">
      <alignment horizontal="left" vertical="top" wrapText="1"/>
    </xf>
    <xf numFmtId="167" fontId="8" fillId="2" borderId="129" xfId="1851" applyNumberFormat="1" applyFont="1" applyBorder="1" applyAlignment="1">
      <alignment horizontal="right" vertical="top"/>
    </xf>
    <xf numFmtId="166" fontId="8" fillId="2" borderId="129" xfId="1851" applyNumberFormat="1" applyFont="1" applyBorder="1" applyAlignment="1">
      <alignment horizontal="right" vertical="top"/>
    </xf>
    <xf numFmtId="0" fontId="8" fillId="2" borderId="128" xfId="1852" applyFont="1" applyBorder="1" applyAlignment="1">
      <alignment horizontal="center" wrapText="1"/>
    </xf>
    <xf numFmtId="0" fontId="8" fillId="2" borderId="87" xfId="1852" applyFont="1" applyBorder="1" applyAlignment="1">
      <alignment horizontal="left" vertical="top" wrapText="1"/>
    </xf>
    <xf numFmtId="0" fontId="8" fillId="2" borderId="87" xfId="1852" applyFont="1" applyBorder="1" applyAlignment="1">
      <alignment horizontal="left" vertical="top"/>
    </xf>
    <xf numFmtId="167" fontId="8" fillId="2" borderId="87" xfId="1852" applyNumberFormat="1" applyFont="1" applyBorder="1" applyAlignment="1">
      <alignment horizontal="right" vertical="top"/>
    </xf>
    <xf numFmtId="166" fontId="8" fillId="2" borderId="87" xfId="1852" applyNumberFormat="1" applyFont="1" applyBorder="1" applyAlignment="1">
      <alignment horizontal="right" vertical="top"/>
    </xf>
    <xf numFmtId="167" fontId="8" fillId="2" borderId="1" xfId="1852" applyNumberFormat="1" applyFont="1" applyBorder="1" applyAlignment="1">
      <alignment horizontal="right" vertical="top"/>
    </xf>
    <xf numFmtId="166" fontId="8" fillId="2" borderId="1" xfId="1852" applyNumberFormat="1" applyFont="1" applyBorder="1" applyAlignment="1">
      <alignment horizontal="right" vertical="top"/>
    </xf>
    <xf numFmtId="167" fontId="8" fillId="2" borderId="129" xfId="1852" applyNumberFormat="1" applyFont="1" applyBorder="1" applyAlignment="1">
      <alignment horizontal="right" vertical="top"/>
    </xf>
    <xf numFmtId="166" fontId="8" fillId="2" borderId="129" xfId="1852" applyNumberFormat="1" applyFont="1" applyBorder="1" applyAlignment="1">
      <alignment horizontal="right" vertical="top"/>
    </xf>
    <xf numFmtId="0" fontId="8" fillId="2" borderId="128" xfId="1853" applyFont="1" applyBorder="1" applyAlignment="1">
      <alignment horizontal="center" wrapText="1"/>
    </xf>
    <xf numFmtId="0" fontId="8" fillId="2" borderId="87" xfId="1853" applyFont="1" applyBorder="1" applyAlignment="1">
      <alignment horizontal="left" vertical="top" wrapText="1"/>
    </xf>
    <xf numFmtId="0" fontId="8" fillId="2" borderId="87" xfId="1853" applyFont="1" applyBorder="1" applyAlignment="1">
      <alignment horizontal="left" vertical="top"/>
    </xf>
    <xf numFmtId="167" fontId="8" fillId="2" borderId="87" xfId="1853" applyNumberFormat="1" applyFont="1" applyBorder="1" applyAlignment="1">
      <alignment horizontal="right" vertical="top"/>
    </xf>
    <xf numFmtId="166" fontId="8" fillId="2" borderId="87" xfId="1853" applyNumberFormat="1" applyFont="1" applyBorder="1" applyAlignment="1">
      <alignment horizontal="right" vertical="top"/>
    </xf>
    <xf numFmtId="167" fontId="8" fillId="2" borderId="1" xfId="1853" applyNumberFormat="1" applyFont="1" applyBorder="1" applyAlignment="1">
      <alignment horizontal="right" vertical="top"/>
    </xf>
    <xf numFmtId="166" fontId="8" fillId="2" borderId="1" xfId="1853" applyNumberFormat="1" applyFont="1" applyBorder="1" applyAlignment="1">
      <alignment horizontal="right" vertical="top"/>
    </xf>
    <xf numFmtId="167" fontId="8" fillId="2" borderId="129" xfId="1853" applyNumberFormat="1" applyFont="1" applyBorder="1" applyAlignment="1">
      <alignment horizontal="right" vertical="top"/>
    </xf>
    <xf numFmtId="166" fontId="8" fillId="2" borderId="129" xfId="1853" applyNumberFormat="1" applyFont="1" applyBorder="1" applyAlignment="1">
      <alignment horizontal="right" vertical="top"/>
    </xf>
    <xf numFmtId="0" fontId="6" fillId="2" borderId="1" xfId="1854"/>
    <xf numFmtId="0" fontId="8" fillId="2" borderId="1" xfId="1854" applyFont="1" applyBorder="1" applyAlignment="1">
      <alignment horizontal="left" vertical="top" wrapText="1"/>
    </xf>
    <xf numFmtId="0" fontId="8" fillId="2" borderId="129" xfId="1854" applyFont="1" applyBorder="1" applyAlignment="1">
      <alignment horizontal="left" vertical="top" wrapText="1"/>
    </xf>
    <xf numFmtId="0" fontId="8" fillId="2" borderId="87" xfId="1854" applyFont="1" applyBorder="1" applyAlignment="1">
      <alignment horizontal="left" vertical="top" wrapText="1"/>
    </xf>
    <xf numFmtId="0" fontId="5" fillId="4" borderId="1" xfId="1236" applyFill="1"/>
    <xf numFmtId="0" fontId="5" fillId="2" borderId="1" xfId="1236" applyAlignment="1">
      <alignment wrapText="1"/>
    </xf>
    <xf numFmtId="0" fontId="9" fillId="2" borderId="1" xfId="1236" applyFont="1"/>
    <xf numFmtId="0" fontId="9" fillId="2" borderId="1" xfId="1236" applyFont="1" applyAlignment="1">
      <alignment wrapText="1"/>
    </xf>
    <xf numFmtId="0" fontId="6" fillId="2" borderId="1" xfId="1855"/>
    <xf numFmtId="0" fontId="8" fillId="2" borderId="128" xfId="1855" applyFont="1" applyBorder="1" applyAlignment="1">
      <alignment horizontal="center" wrapText="1"/>
    </xf>
    <xf numFmtId="164" fontId="8" fillId="2" borderId="87" xfId="1855" applyNumberFormat="1" applyFont="1" applyBorder="1" applyAlignment="1">
      <alignment horizontal="right" vertical="top"/>
    </xf>
    <xf numFmtId="166" fontId="8" fillId="2" borderId="87" xfId="1855" applyNumberFormat="1" applyFont="1" applyBorder="1" applyAlignment="1">
      <alignment horizontal="right" vertical="top"/>
    </xf>
    <xf numFmtId="164" fontId="8" fillId="2" borderId="1" xfId="1855" applyNumberFormat="1" applyFont="1" applyBorder="1" applyAlignment="1">
      <alignment horizontal="right" vertical="top"/>
    </xf>
    <xf numFmtId="166" fontId="8" fillId="2" borderId="1" xfId="1855" applyNumberFormat="1" applyFont="1" applyBorder="1" applyAlignment="1">
      <alignment horizontal="right" vertical="top"/>
    </xf>
    <xf numFmtId="164" fontId="8" fillId="2" borderId="129" xfId="1855" applyNumberFormat="1" applyFont="1" applyBorder="1" applyAlignment="1">
      <alignment horizontal="right" vertical="top"/>
    </xf>
    <xf numFmtId="166" fontId="8" fillId="2" borderId="129" xfId="1855" applyNumberFormat="1" applyFont="1" applyBorder="1" applyAlignment="1">
      <alignment horizontal="right" vertical="top"/>
    </xf>
    <xf numFmtId="0" fontId="8" fillId="2" borderId="126" xfId="1856" applyFont="1" applyBorder="1" applyAlignment="1">
      <alignment horizontal="center" wrapText="1"/>
    </xf>
    <xf numFmtId="0" fontId="6" fillId="2" borderId="1" xfId="1856"/>
    <xf numFmtId="0" fontId="8" fillId="2" borderId="128" xfId="1856" applyFont="1" applyBorder="1" applyAlignment="1">
      <alignment horizontal="center" wrapText="1"/>
    </xf>
    <xf numFmtId="0" fontId="8" fillId="2" borderId="87" xfId="1856" applyFont="1" applyBorder="1" applyAlignment="1">
      <alignment horizontal="left" vertical="top" wrapText="1"/>
    </xf>
    <xf numFmtId="0" fontId="8" fillId="2" borderId="87" xfId="1856" applyFont="1" applyBorder="1" applyAlignment="1">
      <alignment horizontal="left" vertical="top"/>
    </xf>
    <xf numFmtId="167" fontId="8" fillId="2" borderId="87" xfId="1856" applyNumberFormat="1" applyFont="1" applyBorder="1" applyAlignment="1">
      <alignment horizontal="right" vertical="top"/>
    </xf>
    <xf numFmtId="166" fontId="8" fillId="2" borderId="87" xfId="1856" applyNumberFormat="1" applyFont="1" applyBorder="1" applyAlignment="1">
      <alignment horizontal="right" vertical="top"/>
    </xf>
    <xf numFmtId="0" fontId="8" fillId="2" borderId="1" xfId="1856" applyFont="1" applyBorder="1" applyAlignment="1">
      <alignment horizontal="left" vertical="top" wrapText="1"/>
    </xf>
    <xf numFmtId="167" fontId="8" fillId="2" borderId="1" xfId="1856" applyNumberFormat="1" applyFont="1" applyBorder="1" applyAlignment="1">
      <alignment horizontal="right" vertical="top"/>
    </xf>
    <xf numFmtId="166" fontId="8" fillId="2" borderId="1" xfId="1856" applyNumberFormat="1" applyFont="1" applyBorder="1" applyAlignment="1">
      <alignment horizontal="right" vertical="top"/>
    </xf>
    <xf numFmtId="167" fontId="8" fillId="2" borderId="129" xfId="1856" applyNumberFormat="1" applyFont="1" applyBorder="1" applyAlignment="1">
      <alignment horizontal="right" vertical="top"/>
    </xf>
    <xf numFmtId="166" fontId="8" fillId="2" borderId="129" xfId="1856" applyNumberFormat="1" applyFont="1" applyBorder="1" applyAlignment="1">
      <alignment horizontal="right" vertical="top"/>
    </xf>
    <xf numFmtId="0" fontId="6" fillId="2" borderId="1" xfId="1857"/>
    <xf numFmtId="0" fontId="8" fillId="2" borderId="128" xfId="1857" applyFont="1" applyBorder="1" applyAlignment="1">
      <alignment horizontal="center" wrapText="1"/>
    </xf>
    <xf numFmtId="164" fontId="8" fillId="2" borderId="87" xfId="1857" applyNumberFormat="1" applyFont="1" applyBorder="1" applyAlignment="1">
      <alignment horizontal="right" vertical="top"/>
    </xf>
    <xf numFmtId="166" fontId="8" fillId="2" borderId="87" xfId="1857" applyNumberFormat="1" applyFont="1" applyBorder="1" applyAlignment="1">
      <alignment horizontal="right" vertical="top"/>
    </xf>
    <xf numFmtId="0" fontId="8" fillId="2" borderId="1" xfId="1857" applyFont="1" applyBorder="1" applyAlignment="1">
      <alignment horizontal="left" vertical="top" wrapText="1"/>
    </xf>
    <xf numFmtId="164" fontId="8" fillId="2" borderId="1" xfId="1857" applyNumberFormat="1" applyFont="1" applyBorder="1" applyAlignment="1">
      <alignment horizontal="right" vertical="top"/>
    </xf>
    <xf numFmtId="166" fontId="8" fillId="2" borderId="1" xfId="1857" applyNumberFormat="1" applyFont="1" applyBorder="1" applyAlignment="1">
      <alignment horizontal="right" vertical="top"/>
    </xf>
    <xf numFmtId="165" fontId="8" fillId="2" borderId="1" xfId="1857" applyNumberFormat="1" applyFont="1" applyBorder="1" applyAlignment="1">
      <alignment horizontal="right" vertical="top"/>
    </xf>
    <xf numFmtId="0" fontId="8" fillId="2" borderId="129" xfId="1857" applyFont="1" applyBorder="1" applyAlignment="1">
      <alignment horizontal="left" vertical="top" wrapText="1"/>
    </xf>
    <xf numFmtId="164" fontId="8" fillId="2" borderId="129" xfId="1857" applyNumberFormat="1" applyFont="1" applyBorder="1" applyAlignment="1">
      <alignment horizontal="right" vertical="top"/>
    </xf>
    <xf numFmtId="166" fontId="8" fillId="2" borderId="129" xfId="1857" applyNumberFormat="1" applyFont="1" applyBorder="1" applyAlignment="1">
      <alignment horizontal="right" vertical="top"/>
    </xf>
    <xf numFmtId="0" fontId="6" fillId="2" borderId="1" xfId="1858"/>
    <xf numFmtId="0" fontId="8" fillId="2" borderId="128" xfId="1858" applyFont="1" applyBorder="1" applyAlignment="1">
      <alignment horizontal="center" wrapText="1"/>
    </xf>
    <xf numFmtId="164" fontId="8" fillId="2" borderId="87" xfId="1858" applyNumberFormat="1" applyFont="1" applyBorder="1" applyAlignment="1">
      <alignment horizontal="right" vertical="top"/>
    </xf>
    <xf numFmtId="166" fontId="8" fillId="2" borderId="87" xfId="1858" applyNumberFormat="1" applyFont="1" applyBorder="1" applyAlignment="1">
      <alignment horizontal="right" vertical="top"/>
    </xf>
    <xf numFmtId="0" fontId="8" fillId="2" borderId="1" xfId="1858" applyFont="1" applyBorder="1" applyAlignment="1">
      <alignment horizontal="left" vertical="top" wrapText="1"/>
    </xf>
    <xf numFmtId="164" fontId="8" fillId="2" borderId="1" xfId="1858" applyNumberFormat="1" applyFont="1" applyBorder="1" applyAlignment="1">
      <alignment horizontal="right" vertical="top"/>
    </xf>
    <xf numFmtId="166" fontId="8" fillId="2" borderId="1" xfId="1858" applyNumberFormat="1" applyFont="1" applyBorder="1" applyAlignment="1">
      <alignment horizontal="right" vertical="top"/>
    </xf>
    <xf numFmtId="165" fontId="8" fillId="2" borderId="1" xfId="1858" applyNumberFormat="1" applyFont="1" applyBorder="1" applyAlignment="1">
      <alignment horizontal="right" vertical="top"/>
    </xf>
    <xf numFmtId="0" fontId="8" fillId="2" borderId="129" xfId="1858" applyFont="1" applyBorder="1" applyAlignment="1">
      <alignment horizontal="left" vertical="top" wrapText="1"/>
    </xf>
    <xf numFmtId="164" fontId="8" fillId="2" borderId="129" xfId="1858" applyNumberFormat="1" applyFont="1" applyBorder="1" applyAlignment="1">
      <alignment horizontal="right" vertical="top"/>
    </xf>
    <xf numFmtId="166" fontId="8" fillId="2" borderId="129" xfId="1858" applyNumberFormat="1" applyFont="1" applyBorder="1" applyAlignment="1">
      <alignment horizontal="right" vertical="top"/>
    </xf>
    <xf numFmtId="0" fontId="32" fillId="2" borderId="1" xfId="1859"/>
    <xf numFmtId="0" fontId="33" fillId="2" borderId="130" xfId="1859" applyFont="1" applyBorder="1" applyAlignment="1">
      <alignment horizontal="center" wrapText="1"/>
    </xf>
    <xf numFmtId="0" fontId="33" fillId="2" borderId="87" xfId="1859" applyFont="1" applyBorder="1" applyAlignment="1">
      <alignment horizontal="left" vertical="top"/>
    </xf>
    <xf numFmtId="166" fontId="33" fillId="2" borderId="87" xfId="1859" applyNumberFormat="1" applyFont="1" applyBorder="1" applyAlignment="1">
      <alignment horizontal="right" vertical="top"/>
    </xf>
    <xf numFmtId="167" fontId="33" fillId="2" borderId="87" xfId="1859" applyNumberFormat="1" applyFont="1" applyBorder="1" applyAlignment="1">
      <alignment horizontal="right" vertical="top"/>
    </xf>
    <xf numFmtId="0" fontId="33" fillId="2" borderId="1" xfId="1859" applyFont="1" applyBorder="1" applyAlignment="1">
      <alignment horizontal="left" vertical="top" wrapText="1"/>
    </xf>
    <xf numFmtId="166" fontId="33" fillId="2" borderId="1" xfId="1859" applyNumberFormat="1" applyFont="1" applyBorder="1" applyAlignment="1">
      <alignment horizontal="right" vertical="top"/>
    </xf>
    <xf numFmtId="168" fontId="33" fillId="2" borderId="1" xfId="1859" applyNumberFormat="1" applyFont="1" applyBorder="1" applyAlignment="1">
      <alignment horizontal="right" vertical="top"/>
    </xf>
    <xf numFmtId="167" fontId="33" fillId="2" borderId="1" xfId="1859" applyNumberFormat="1" applyFont="1" applyBorder="1" applyAlignment="1">
      <alignment horizontal="right" vertical="top"/>
    </xf>
    <xf numFmtId="0" fontId="33" fillId="2" borderId="129" xfId="1859" applyFont="1" applyBorder="1" applyAlignment="1">
      <alignment horizontal="left" vertical="top" wrapText="1"/>
    </xf>
    <xf numFmtId="166" fontId="33" fillId="2" borderId="129" xfId="1859" applyNumberFormat="1" applyFont="1" applyBorder="1" applyAlignment="1">
      <alignment horizontal="right" vertical="top"/>
    </xf>
    <xf numFmtId="167" fontId="33" fillId="2" borderId="129" xfId="1859" applyNumberFormat="1" applyFont="1" applyBorder="1" applyAlignment="1">
      <alignment horizontal="right" vertical="top"/>
    </xf>
    <xf numFmtId="0" fontId="9" fillId="0" borderId="0" xfId="0" applyFont="1" applyAlignment="1">
      <alignment wrapText="1"/>
    </xf>
    <xf numFmtId="0" fontId="32" fillId="2" borderId="1" xfId="1860"/>
    <xf numFmtId="0" fontId="33" fillId="2" borderId="1" xfId="1860" applyFont="1" applyBorder="1" applyAlignment="1">
      <alignment horizontal="left" vertical="top" wrapText="1"/>
    </xf>
    <xf numFmtId="0" fontId="33" fillId="2" borderId="129" xfId="1860" applyFont="1" applyBorder="1" applyAlignment="1">
      <alignment horizontal="left" vertical="top" wrapText="1"/>
    </xf>
    <xf numFmtId="0" fontId="32" fillId="2" borderId="1" xfId="1861"/>
    <xf numFmtId="166" fontId="33" fillId="2" borderId="87" xfId="1861" applyNumberFormat="1" applyFont="1" applyBorder="1" applyAlignment="1">
      <alignment horizontal="right" vertical="top"/>
    </xf>
    <xf numFmtId="0" fontId="33" fillId="2" borderId="1" xfId="1861" applyFont="1" applyBorder="1" applyAlignment="1">
      <alignment horizontal="left" vertical="top" wrapText="1"/>
    </xf>
    <xf numFmtId="166" fontId="33" fillId="2" borderId="1" xfId="1861" applyNumberFormat="1" applyFont="1" applyBorder="1" applyAlignment="1">
      <alignment horizontal="right" vertical="top"/>
    </xf>
    <xf numFmtId="0" fontId="33" fillId="2" borderId="129" xfId="1861" applyFont="1" applyBorder="1" applyAlignment="1">
      <alignment horizontal="left" vertical="top" wrapText="1"/>
    </xf>
    <xf numFmtId="166" fontId="33" fillId="2" borderId="129" xfId="1861" applyNumberFormat="1" applyFont="1" applyBorder="1" applyAlignment="1">
      <alignment horizontal="right" vertical="top"/>
    </xf>
    <xf numFmtId="0" fontId="32" fillId="2" borderId="1" xfId="1862"/>
    <xf numFmtId="166" fontId="33" fillId="2" borderId="87" xfId="1862" applyNumberFormat="1" applyFont="1" applyBorder="1" applyAlignment="1">
      <alignment horizontal="right" vertical="top"/>
    </xf>
    <xf numFmtId="166" fontId="33" fillId="2" borderId="1" xfId="1862" applyNumberFormat="1" applyFont="1" applyBorder="1" applyAlignment="1">
      <alignment horizontal="right" vertical="top"/>
    </xf>
    <xf numFmtId="0" fontId="32" fillId="2" borderId="1" xfId="1863"/>
    <xf numFmtId="0" fontId="33" fillId="2" borderId="1" xfId="1863" applyFont="1" applyBorder="1" applyAlignment="1">
      <alignment horizontal="left" vertical="top" wrapText="1"/>
    </xf>
    <xf numFmtId="166" fontId="33" fillId="2" borderId="1" xfId="1863" applyNumberFormat="1" applyFont="1" applyBorder="1" applyAlignment="1">
      <alignment horizontal="right" vertical="top"/>
    </xf>
    <xf numFmtId="0" fontId="33" fillId="2" borderId="128" xfId="1861" applyFont="1" applyBorder="1" applyAlignment="1">
      <alignment horizontal="center" wrapText="1"/>
    </xf>
    <xf numFmtId="164" fontId="33" fillId="2" borderId="87" xfId="1861" applyNumberFormat="1" applyFont="1" applyBorder="1" applyAlignment="1">
      <alignment horizontal="right" vertical="top"/>
    </xf>
    <xf numFmtId="164" fontId="33" fillId="2" borderId="1" xfId="1861" applyNumberFormat="1" applyFont="1" applyBorder="1" applyAlignment="1">
      <alignment horizontal="right" vertical="top"/>
    </xf>
    <xf numFmtId="164" fontId="33" fillId="2" borderId="129" xfId="1861" applyNumberFormat="1" applyFont="1" applyBorder="1" applyAlignment="1">
      <alignment horizontal="right" vertical="top"/>
    </xf>
    <xf numFmtId="165" fontId="33" fillId="2" borderId="129" xfId="1861" applyNumberFormat="1" applyFont="1" applyBorder="1" applyAlignment="1">
      <alignment horizontal="right" vertical="top"/>
    </xf>
    <xf numFmtId="0" fontId="32" fillId="2" borderId="1" xfId="1864"/>
    <xf numFmtId="0" fontId="33" fillId="2" borderId="130" xfId="1864" applyFont="1" applyBorder="1" applyAlignment="1">
      <alignment horizontal="center" wrapText="1"/>
    </xf>
    <xf numFmtId="0" fontId="33" fillId="2" borderId="87" xfId="1864" applyFont="1" applyBorder="1" applyAlignment="1">
      <alignment horizontal="left" vertical="top"/>
    </xf>
    <xf numFmtId="166" fontId="33" fillId="2" borderId="87" xfId="1864" applyNumberFormat="1" applyFont="1" applyBorder="1" applyAlignment="1">
      <alignment horizontal="right" vertical="top"/>
    </xf>
    <xf numFmtId="167" fontId="33" fillId="2" borderId="87" xfId="1864" applyNumberFormat="1" applyFont="1" applyBorder="1" applyAlignment="1">
      <alignment horizontal="right" vertical="top"/>
    </xf>
    <xf numFmtId="0" fontId="33" fillId="2" borderId="1" xfId="1864" applyFont="1" applyBorder="1" applyAlignment="1">
      <alignment horizontal="left" vertical="top" wrapText="1"/>
    </xf>
    <xf numFmtId="166" fontId="33" fillId="2" borderId="1" xfId="1864" applyNumberFormat="1" applyFont="1" applyBorder="1" applyAlignment="1">
      <alignment horizontal="right" vertical="top"/>
    </xf>
    <xf numFmtId="168" fontId="33" fillId="2" borderId="1" xfId="1864" applyNumberFormat="1" applyFont="1" applyBorder="1" applyAlignment="1">
      <alignment horizontal="right" vertical="top"/>
    </xf>
    <xf numFmtId="167" fontId="33" fillId="2" borderId="1" xfId="1864" applyNumberFormat="1" applyFont="1" applyBorder="1" applyAlignment="1">
      <alignment horizontal="right" vertical="top"/>
    </xf>
    <xf numFmtId="0" fontId="33" fillId="2" borderId="129" xfId="1864" applyFont="1" applyBorder="1" applyAlignment="1">
      <alignment horizontal="left" vertical="top" wrapText="1"/>
    </xf>
    <xf numFmtId="166" fontId="33" fillId="2" borderId="129" xfId="1864" applyNumberFormat="1" applyFont="1" applyBorder="1" applyAlignment="1">
      <alignment horizontal="right" vertical="top"/>
    </xf>
    <xf numFmtId="167" fontId="33" fillId="2" borderId="129" xfId="1864" applyNumberFormat="1" applyFont="1" applyBorder="1" applyAlignment="1">
      <alignment horizontal="right" vertical="top"/>
    </xf>
    <xf numFmtId="0" fontId="33" fillId="2" borderId="128" xfId="1862" applyFont="1" applyBorder="1" applyAlignment="1">
      <alignment horizontal="center" wrapText="1"/>
    </xf>
    <xf numFmtId="164" fontId="33" fillId="2" borderId="87" xfId="1862" applyNumberFormat="1" applyFont="1" applyBorder="1" applyAlignment="1">
      <alignment horizontal="right" vertical="top"/>
    </xf>
    <xf numFmtId="164" fontId="33" fillId="2" borderId="1" xfId="1862" applyNumberFormat="1" applyFont="1" applyBorder="1" applyAlignment="1">
      <alignment horizontal="right" vertical="top"/>
    </xf>
    <xf numFmtId="0" fontId="32" fillId="2" borderId="1" xfId="1865"/>
    <xf numFmtId="0" fontId="33" fillId="2" borderId="128" xfId="1865" applyFont="1" applyBorder="1" applyAlignment="1">
      <alignment horizontal="center" wrapText="1"/>
    </xf>
    <xf numFmtId="164" fontId="33" fillId="2" borderId="87" xfId="1865" applyNumberFormat="1" applyFont="1" applyBorder="1" applyAlignment="1">
      <alignment horizontal="right" vertical="top"/>
    </xf>
    <xf numFmtId="166" fontId="33" fillId="2" borderId="87" xfId="1865" applyNumberFormat="1" applyFont="1" applyBorder="1" applyAlignment="1">
      <alignment horizontal="right" vertical="top"/>
    </xf>
    <xf numFmtId="0" fontId="33" fillId="2" borderId="1" xfId="1865" applyFont="1" applyBorder="1" applyAlignment="1">
      <alignment horizontal="left" vertical="top" wrapText="1"/>
    </xf>
    <xf numFmtId="164" fontId="33" fillId="2" borderId="1" xfId="1865" applyNumberFormat="1" applyFont="1" applyBorder="1" applyAlignment="1">
      <alignment horizontal="right" vertical="top"/>
    </xf>
    <xf numFmtId="166" fontId="33" fillId="2" borderId="1" xfId="1865" applyNumberFormat="1" applyFont="1" applyBorder="1" applyAlignment="1">
      <alignment horizontal="right" vertical="top"/>
    </xf>
    <xf numFmtId="0" fontId="33" fillId="2" borderId="129" xfId="1865" applyFont="1" applyBorder="1" applyAlignment="1">
      <alignment horizontal="left" vertical="top" wrapText="1"/>
    </xf>
    <xf numFmtId="164" fontId="33" fillId="2" borderId="129" xfId="1865" applyNumberFormat="1" applyFont="1" applyBorder="1" applyAlignment="1">
      <alignment horizontal="right" vertical="top"/>
    </xf>
    <xf numFmtId="166" fontId="33" fillId="2" borderId="129" xfId="1865" applyNumberFormat="1" applyFont="1" applyBorder="1" applyAlignment="1">
      <alignment horizontal="right" vertical="top"/>
    </xf>
    <xf numFmtId="0" fontId="32" fillId="2" borderId="1" xfId="1866"/>
    <xf numFmtId="0" fontId="33" fillId="2" borderId="128" xfId="1866" applyFont="1" applyBorder="1" applyAlignment="1">
      <alignment horizontal="center" wrapText="1"/>
    </xf>
    <xf numFmtId="164" fontId="33" fillId="2" borderId="87" xfId="1866" applyNumberFormat="1" applyFont="1" applyBorder="1" applyAlignment="1">
      <alignment horizontal="right" vertical="top"/>
    </xf>
    <xf numFmtId="166" fontId="33" fillId="2" borderId="87" xfId="1866" applyNumberFormat="1" applyFont="1" applyBorder="1" applyAlignment="1">
      <alignment horizontal="right" vertical="top"/>
    </xf>
    <xf numFmtId="0" fontId="33" fillId="2" borderId="1" xfId="1866" applyFont="1" applyBorder="1" applyAlignment="1">
      <alignment horizontal="left" vertical="top" wrapText="1"/>
    </xf>
    <xf numFmtId="164" fontId="33" fillId="2" borderId="1" xfId="1866" applyNumberFormat="1" applyFont="1" applyBorder="1" applyAlignment="1">
      <alignment horizontal="right" vertical="top"/>
    </xf>
    <xf numFmtId="166" fontId="33" fillId="2" borderId="1" xfId="1866" applyNumberFormat="1" applyFont="1" applyBorder="1" applyAlignment="1">
      <alignment horizontal="right" vertical="top"/>
    </xf>
    <xf numFmtId="0" fontId="33" fillId="2" borderId="129" xfId="1866" applyFont="1" applyBorder="1" applyAlignment="1">
      <alignment horizontal="left" vertical="top" wrapText="1"/>
    </xf>
    <xf numFmtId="164" fontId="33" fillId="2" borderId="129" xfId="1866" applyNumberFormat="1" applyFont="1" applyBorder="1" applyAlignment="1">
      <alignment horizontal="right" vertical="top"/>
    </xf>
    <xf numFmtId="166" fontId="33" fillId="2" borderId="129" xfId="1866" applyNumberFormat="1" applyFont="1" applyBorder="1" applyAlignment="1">
      <alignment horizontal="right" vertical="top"/>
    </xf>
    <xf numFmtId="0" fontId="33" fillId="2" borderId="136" xfId="1865" applyFont="1" applyBorder="1" applyAlignment="1">
      <alignment horizontal="left" vertical="top" wrapText="1"/>
    </xf>
    <xf numFmtId="166" fontId="33" fillId="2" borderId="136" xfId="1865" applyNumberFormat="1" applyFont="1" applyBorder="1" applyAlignment="1">
      <alignment horizontal="right" vertical="top"/>
    </xf>
    <xf numFmtId="164" fontId="33" fillId="2" borderId="136" xfId="1865" applyNumberFormat="1" applyFont="1" applyBorder="1" applyAlignment="1">
      <alignment horizontal="right" vertical="top"/>
    </xf>
    <xf numFmtId="165" fontId="33" fillId="2" borderId="136" xfId="1865" applyNumberFormat="1" applyFont="1" applyBorder="1" applyAlignment="1">
      <alignment horizontal="right" vertical="top"/>
    </xf>
    <xf numFmtId="0" fontId="33" fillId="13" borderId="1" xfId="1865" applyFont="1" applyFill="1"/>
    <xf numFmtId="0" fontId="33" fillId="4" borderId="128" xfId="1865" applyFont="1" applyFill="1" applyBorder="1" applyAlignment="1">
      <alignment horizontal="center" wrapText="1"/>
    </xf>
    <xf numFmtId="0" fontId="33" fillId="4" borderId="87" xfId="1865" applyFont="1" applyFill="1" applyBorder="1" applyAlignment="1">
      <alignment horizontal="left" vertical="top" wrapText="1"/>
    </xf>
    <xf numFmtId="166" fontId="33" fillId="4" borderId="87" xfId="1865" applyNumberFormat="1" applyFont="1" applyFill="1" applyBorder="1" applyAlignment="1">
      <alignment horizontal="right" vertical="top"/>
    </xf>
    <xf numFmtId="0" fontId="33" fillId="4" borderId="1" xfId="1865" applyFont="1" applyFill="1" applyBorder="1" applyAlignment="1">
      <alignment horizontal="left" vertical="top" wrapText="1"/>
    </xf>
    <xf numFmtId="166" fontId="33" fillId="4" borderId="1" xfId="1865" applyNumberFormat="1" applyFont="1" applyFill="1" applyBorder="1" applyAlignment="1">
      <alignment horizontal="right" vertical="top"/>
    </xf>
    <xf numFmtId="166" fontId="33" fillId="4" borderId="129" xfId="1865" applyNumberFormat="1" applyFont="1" applyFill="1" applyBorder="1" applyAlignment="1">
      <alignment horizontal="right" vertical="top"/>
    </xf>
    <xf numFmtId="0" fontId="33" fillId="2" borderId="128" xfId="1867" applyFont="1" applyBorder="1" applyAlignment="1">
      <alignment horizontal="center" wrapText="1"/>
    </xf>
    <xf numFmtId="164" fontId="33" fillId="2" borderId="87" xfId="1867" applyNumberFormat="1" applyFont="1" applyBorder="1" applyAlignment="1">
      <alignment horizontal="right" vertical="top"/>
    </xf>
    <xf numFmtId="166" fontId="33" fillId="2" borderId="87" xfId="1867" applyNumberFormat="1" applyFont="1" applyBorder="1" applyAlignment="1">
      <alignment horizontal="right" vertical="top"/>
    </xf>
    <xf numFmtId="0" fontId="33" fillId="2" borderId="1" xfId="1867" applyFont="1" applyBorder="1" applyAlignment="1">
      <alignment horizontal="left" vertical="top" wrapText="1"/>
    </xf>
    <xf numFmtId="164" fontId="33" fillId="2" borderId="1" xfId="1867" applyNumberFormat="1" applyFont="1" applyBorder="1" applyAlignment="1">
      <alignment horizontal="right" vertical="top"/>
    </xf>
    <xf numFmtId="166" fontId="33" fillId="2" borderId="1" xfId="1867" applyNumberFormat="1" applyFont="1" applyBorder="1" applyAlignment="1">
      <alignment horizontal="right" vertical="top"/>
    </xf>
    <xf numFmtId="165" fontId="33" fillId="2" borderId="1" xfId="1867" applyNumberFormat="1" applyFont="1" applyBorder="1" applyAlignment="1">
      <alignment horizontal="right" vertical="top"/>
    </xf>
    <xf numFmtId="164" fontId="33" fillId="2" borderId="129" xfId="1867" applyNumberFormat="1" applyFont="1" applyBorder="1" applyAlignment="1">
      <alignment horizontal="right" vertical="top"/>
    </xf>
    <xf numFmtId="166" fontId="33" fillId="2" borderId="129" xfId="1867" applyNumberFormat="1" applyFont="1" applyBorder="1" applyAlignment="1">
      <alignment horizontal="right" vertical="top"/>
    </xf>
    <xf numFmtId="0" fontId="33" fillId="2" borderId="126" xfId="1868" applyFont="1" applyBorder="1" applyAlignment="1">
      <alignment horizontal="center" wrapText="1"/>
    </xf>
    <xf numFmtId="0" fontId="32" fillId="2" borderId="1" xfId="1868"/>
    <xf numFmtId="0" fontId="33" fillId="2" borderId="128" xfId="1868" applyFont="1" applyBorder="1" applyAlignment="1">
      <alignment horizontal="center" wrapText="1"/>
    </xf>
    <xf numFmtId="0" fontId="33" fillId="2" borderId="87" xfId="1868" applyFont="1" applyBorder="1" applyAlignment="1">
      <alignment horizontal="left" vertical="top" wrapText="1"/>
    </xf>
    <xf numFmtId="0" fontId="33" fillId="2" borderId="87" xfId="1868" applyFont="1" applyBorder="1" applyAlignment="1">
      <alignment horizontal="left" vertical="top"/>
    </xf>
    <xf numFmtId="167" fontId="33" fillId="2" borderId="87" xfId="1868" applyNumberFormat="1" applyFont="1" applyBorder="1" applyAlignment="1">
      <alignment horizontal="right" vertical="top"/>
    </xf>
    <xf numFmtId="166" fontId="33" fillId="2" borderId="87" xfId="1868" applyNumberFormat="1" applyFont="1" applyBorder="1" applyAlignment="1">
      <alignment horizontal="right" vertical="top"/>
    </xf>
    <xf numFmtId="0" fontId="33" fillId="2" borderId="1" xfId="1868" applyFont="1" applyBorder="1" applyAlignment="1">
      <alignment horizontal="left" vertical="top" wrapText="1"/>
    </xf>
    <xf numFmtId="167" fontId="33" fillId="2" borderId="1" xfId="1868" applyNumberFormat="1" applyFont="1" applyBorder="1" applyAlignment="1">
      <alignment horizontal="right" vertical="top"/>
    </xf>
    <xf numFmtId="166" fontId="33" fillId="2" borderId="1" xfId="1868" applyNumberFormat="1" applyFont="1" applyBorder="1" applyAlignment="1">
      <alignment horizontal="right" vertical="top"/>
    </xf>
    <xf numFmtId="0" fontId="33" fillId="2" borderId="129" xfId="1868" applyFont="1" applyBorder="1" applyAlignment="1">
      <alignment horizontal="left" vertical="top" wrapText="1"/>
    </xf>
    <xf numFmtId="167" fontId="33" fillId="2" borderId="129" xfId="1868" applyNumberFormat="1" applyFont="1" applyBorder="1" applyAlignment="1">
      <alignment horizontal="right" vertical="top"/>
    </xf>
    <xf numFmtId="166" fontId="33" fillId="2" borderId="129" xfId="1868" applyNumberFormat="1" applyFont="1" applyBorder="1" applyAlignment="1">
      <alignment horizontal="right" vertical="top"/>
    </xf>
    <xf numFmtId="0" fontId="32" fillId="2" borderId="1" xfId="1869"/>
    <xf numFmtId="0" fontId="33" fillId="2" borderId="130" xfId="1869" applyFont="1" applyBorder="1" applyAlignment="1">
      <alignment horizontal="center" wrapText="1"/>
    </xf>
    <xf numFmtId="0" fontId="33" fillId="2" borderId="87" xfId="1869" applyFont="1" applyBorder="1" applyAlignment="1">
      <alignment horizontal="left" vertical="top" wrapText="1"/>
    </xf>
    <xf numFmtId="166" fontId="33" fillId="2" borderId="87" xfId="1869" applyNumberFormat="1" applyFont="1" applyBorder="1" applyAlignment="1">
      <alignment horizontal="right" vertical="top"/>
    </xf>
    <xf numFmtId="167" fontId="33" fillId="2" borderId="87" xfId="1869" applyNumberFormat="1" applyFont="1" applyBorder="1" applyAlignment="1">
      <alignment horizontal="right" vertical="top"/>
    </xf>
    <xf numFmtId="0" fontId="33" fillId="2" borderId="1" xfId="1869" applyFont="1" applyBorder="1" applyAlignment="1">
      <alignment horizontal="left" vertical="top" wrapText="1"/>
    </xf>
    <xf numFmtId="166" fontId="33" fillId="2" borderId="1" xfId="1869" applyNumberFormat="1" applyFont="1" applyBorder="1" applyAlignment="1">
      <alignment horizontal="right" vertical="top"/>
    </xf>
    <xf numFmtId="168" fontId="33" fillId="2" borderId="1" xfId="1869" applyNumberFormat="1" applyFont="1" applyBorder="1" applyAlignment="1">
      <alignment horizontal="right" vertical="top"/>
    </xf>
    <xf numFmtId="167" fontId="33" fillId="2" borderId="1" xfId="1869" applyNumberFormat="1" applyFont="1" applyBorder="1" applyAlignment="1">
      <alignment horizontal="right" vertical="top"/>
    </xf>
    <xf numFmtId="0" fontId="33" fillId="2" borderId="129" xfId="1869" applyFont="1" applyBorder="1" applyAlignment="1">
      <alignment horizontal="left" vertical="top" wrapText="1"/>
    </xf>
    <xf numFmtId="166" fontId="33" fillId="2" borderId="129" xfId="1869" applyNumberFormat="1" applyFont="1" applyBorder="1" applyAlignment="1">
      <alignment horizontal="right" vertical="top"/>
    </xf>
    <xf numFmtId="167" fontId="33" fillId="2" borderId="129" xfId="1869" applyNumberFormat="1" applyFont="1" applyBorder="1" applyAlignment="1">
      <alignment horizontal="right" vertical="top"/>
    </xf>
    <xf numFmtId="0" fontId="33" fillId="2" borderId="130" xfId="1869" applyFont="1" applyBorder="1" applyAlignment="1">
      <alignment horizontal="left" wrapText="1"/>
    </xf>
    <xf numFmtId="0" fontId="32" fillId="2" borderId="1" xfId="1870"/>
    <xf numFmtId="0" fontId="33" fillId="2" borderId="128" xfId="1870" applyFont="1" applyBorder="1" applyAlignment="1">
      <alignment horizontal="center" wrapText="1"/>
    </xf>
    <xf numFmtId="164" fontId="33" fillId="2" borderId="87" xfId="1870" applyNumberFormat="1" applyFont="1" applyBorder="1" applyAlignment="1">
      <alignment horizontal="right" vertical="top"/>
    </xf>
    <xf numFmtId="166" fontId="33" fillId="2" borderId="87" xfId="1870" applyNumberFormat="1" applyFont="1" applyBorder="1" applyAlignment="1">
      <alignment horizontal="right" vertical="top"/>
    </xf>
    <xf numFmtId="164" fontId="33" fillId="2" borderId="1" xfId="1870" applyNumberFormat="1" applyFont="1" applyBorder="1" applyAlignment="1">
      <alignment horizontal="right" vertical="top"/>
    </xf>
    <xf numFmtId="166" fontId="33" fillId="2" borderId="1" xfId="1870" applyNumberFormat="1" applyFont="1" applyBorder="1" applyAlignment="1">
      <alignment horizontal="right" vertical="top"/>
    </xf>
    <xf numFmtId="164" fontId="33" fillId="2" borderId="129" xfId="1870" applyNumberFormat="1" applyFont="1" applyBorder="1" applyAlignment="1">
      <alignment horizontal="right" vertical="top"/>
    </xf>
    <xf numFmtId="166" fontId="33" fillId="2" borderId="129" xfId="1870" applyNumberFormat="1" applyFont="1" applyBorder="1" applyAlignment="1">
      <alignment horizontal="right" vertical="top"/>
    </xf>
    <xf numFmtId="0" fontId="32" fillId="2" borderId="1" xfId="1871"/>
    <xf numFmtId="0" fontId="33" fillId="2" borderId="128" xfId="1871" applyFont="1" applyBorder="1" applyAlignment="1">
      <alignment horizontal="center" wrapText="1"/>
    </xf>
    <xf numFmtId="164" fontId="33" fillId="2" borderId="87" xfId="1871" applyNumberFormat="1" applyFont="1" applyBorder="1" applyAlignment="1">
      <alignment horizontal="right" vertical="top"/>
    </xf>
    <xf numFmtId="166" fontId="33" fillId="2" borderId="87" xfId="1871" applyNumberFormat="1" applyFont="1" applyBorder="1" applyAlignment="1">
      <alignment horizontal="right" vertical="top"/>
    </xf>
    <xf numFmtId="0" fontId="33" fillId="2" borderId="1" xfId="1871" applyFont="1" applyBorder="1" applyAlignment="1">
      <alignment horizontal="left" vertical="top" wrapText="1"/>
    </xf>
    <xf numFmtId="164" fontId="33" fillId="2" borderId="1" xfId="1871" applyNumberFormat="1" applyFont="1" applyBorder="1" applyAlignment="1">
      <alignment horizontal="right" vertical="top"/>
    </xf>
    <xf numFmtId="166" fontId="33" fillId="2" borderId="1" xfId="1871" applyNumberFormat="1" applyFont="1" applyBorder="1" applyAlignment="1">
      <alignment horizontal="right" vertical="top"/>
    </xf>
    <xf numFmtId="0" fontId="33" fillId="2" borderId="129" xfId="1871" applyFont="1" applyBorder="1" applyAlignment="1">
      <alignment horizontal="left" vertical="top" wrapText="1"/>
    </xf>
    <xf numFmtId="164" fontId="33" fillId="2" borderId="129" xfId="1871" applyNumberFormat="1" applyFont="1" applyBorder="1" applyAlignment="1">
      <alignment horizontal="right" vertical="top"/>
    </xf>
    <xf numFmtId="166" fontId="33" fillId="2" borderId="129" xfId="1871" applyNumberFormat="1" applyFont="1" applyBorder="1" applyAlignment="1">
      <alignment horizontal="right" vertical="top"/>
    </xf>
    <xf numFmtId="0" fontId="32" fillId="2" borderId="1" xfId="1872"/>
    <xf numFmtId="0" fontId="33" fillId="2" borderId="128" xfId="1872" applyFont="1" applyBorder="1" applyAlignment="1">
      <alignment horizontal="center" wrapText="1"/>
    </xf>
    <xf numFmtId="0" fontId="33" fillId="2" borderId="87" xfId="1872" applyFont="1" applyBorder="1" applyAlignment="1">
      <alignment horizontal="left" vertical="top" wrapText="1"/>
    </xf>
    <xf numFmtId="0" fontId="33" fillId="2" borderId="87" xfId="1872" applyFont="1" applyBorder="1" applyAlignment="1">
      <alignment horizontal="left" vertical="top"/>
    </xf>
    <xf numFmtId="167" fontId="33" fillId="2" borderId="87" xfId="1872" applyNumberFormat="1" applyFont="1" applyBorder="1" applyAlignment="1">
      <alignment horizontal="right" vertical="top"/>
    </xf>
    <xf numFmtId="166" fontId="33" fillId="2" borderId="87" xfId="1872" applyNumberFormat="1" applyFont="1" applyBorder="1" applyAlignment="1">
      <alignment horizontal="right" vertical="top"/>
    </xf>
    <xf numFmtId="0" fontId="33" fillId="2" borderId="1" xfId="1872" applyFont="1" applyBorder="1" applyAlignment="1">
      <alignment horizontal="left" vertical="top" wrapText="1"/>
    </xf>
    <xf numFmtId="167" fontId="33" fillId="2" borderId="1" xfId="1872" applyNumberFormat="1" applyFont="1" applyBorder="1" applyAlignment="1">
      <alignment horizontal="right" vertical="top"/>
    </xf>
    <xf numFmtId="166" fontId="33" fillId="2" borderId="1" xfId="1872" applyNumberFormat="1" applyFont="1" applyBorder="1" applyAlignment="1">
      <alignment horizontal="right" vertical="top"/>
    </xf>
    <xf numFmtId="0" fontId="33" fillId="2" borderId="129" xfId="1872" applyFont="1" applyBorder="1" applyAlignment="1">
      <alignment horizontal="left" vertical="top" wrapText="1"/>
    </xf>
    <xf numFmtId="167" fontId="33" fillId="2" borderId="129" xfId="1872" applyNumberFormat="1" applyFont="1" applyBorder="1" applyAlignment="1">
      <alignment horizontal="right" vertical="top"/>
    </xf>
    <xf numFmtId="166" fontId="33" fillId="2" borderId="129" xfId="1872" applyNumberFormat="1" applyFont="1" applyBorder="1" applyAlignment="1">
      <alignment horizontal="right" vertical="top"/>
    </xf>
    <xf numFmtId="0" fontId="32" fillId="2" borderId="1" xfId="1873"/>
    <xf numFmtId="0" fontId="33" fillId="2" borderId="128" xfId="1873" applyFont="1" applyBorder="1" applyAlignment="1">
      <alignment horizontal="center" wrapText="1"/>
    </xf>
    <xf numFmtId="164" fontId="33" fillId="2" borderId="87" xfId="1873" applyNumberFormat="1" applyFont="1" applyBorder="1" applyAlignment="1">
      <alignment horizontal="right" vertical="top"/>
    </xf>
    <xf numFmtId="166" fontId="33" fillId="2" borderId="87" xfId="1873" applyNumberFormat="1" applyFont="1" applyBorder="1" applyAlignment="1">
      <alignment horizontal="right" vertical="top"/>
    </xf>
    <xf numFmtId="0" fontId="33" fillId="2" borderId="1" xfId="1873" applyFont="1" applyBorder="1" applyAlignment="1">
      <alignment horizontal="left" vertical="top" wrapText="1"/>
    </xf>
    <xf numFmtId="164" fontId="33" fillId="2" borderId="1" xfId="1873" applyNumberFormat="1" applyFont="1" applyBorder="1" applyAlignment="1">
      <alignment horizontal="right" vertical="top"/>
    </xf>
    <xf numFmtId="166" fontId="33" fillId="2" borderId="1" xfId="1873" applyNumberFormat="1" applyFont="1" applyBorder="1" applyAlignment="1">
      <alignment horizontal="right" vertical="top"/>
    </xf>
    <xf numFmtId="165" fontId="33" fillId="2" borderId="1" xfId="1873" applyNumberFormat="1" applyFont="1" applyBorder="1" applyAlignment="1">
      <alignment horizontal="right" vertical="top"/>
    </xf>
    <xf numFmtId="0" fontId="33" fillId="2" borderId="129" xfId="1873" applyFont="1" applyBorder="1" applyAlignment="1">
      <alignment horizontal="left" vertical="top" wrapText="1"/>
    </xf>
    <xf numFmtId="164" fontId="33" fillId="2" borderId="129" xfId="1873" applyNumberFormat="1" applyFont="1" applyBorder="1" applyAlignment="1">
      <alignment horizontal="right" vertical="top"/>
    </xf>
    <xf numFmtId="166" fontId="33" fillId="2" borderId="129" xfId="1873" applyNumberFormat="1" applyFont="1" applyBorder="1" applyAlignment="1">
      <alignment horizontal="right" vertical="top"/>
    </xf>
    <xf numFmtId="0" fontId="32" fillId="2" borderId="1" xfId="1874"/>
    <xf numFmtId="0" fontId="33" fillId="2" borderId="128" xfId="1874" applyFont="1" applyBorder="1" applyAlignment="1">
      <alignment horizontal="center" wrapText="1"/>
    </xf>
    <xf numFmtId="164" fontId="33" fillId="2" borderId="87" xfId="1874" applyNumberFormat="1" applyFont="1" applyBorder="1" applyAlignment="1">
      <alignment horizontal="right" vertical="top"/>
    </xf>
    <xf numFmtId="166" fontId="33" fillId="2" borderId="87" xfId="1874" applyNumberFormat="1" applyFont="1" applyBorder="1" applyAlignment="1">
      <alignment horizontal="right" vertical="top"/>
    </xf>
    <xf numFmtId="0" fontId="33" fillId="2" borderId="1" xfId="1874" applyFont="1" applyBorder="1" applyAlignment="1">
      <alignment horizontal="left" vertical="top" wrapText="1"/>
    </xf>
    <xf numFmtId="164" fontId="33" fillId="2" borderId="1" xfId="1874" applyNumberFormat="1" applyFont="1" applyBorder="1" applyAlignment="1">
      <alignment horizontal="right" vertical="top"/>
    </xf>
    <xf numFmtId="166" fontId="33" fillId="2" borderId="1" xfId="1874" applyNumberFormat="1" applyFont="1" applyBorder="1" applyAlignment="1">
      <alignment horizontal="right" vertical="top"/>
    </xf>
    <xf numFmtId="165" fontId="33" fillId="2" borderId="1" xfId="1874" applyNumberFormat="1" applyFont="1" applyBorder="1" applyAlignment="1">
      <alignment horizontal="right" vertical="top"/>
    </xf>
    <xf numFmtId="0" fontId="33" fillId="2" borderId="129" xfId="1874" applyFont="1" applyBorder="1" applyAlignment="1">
      <alignment horizontal="left" vertical="top" wrapText="1"/>
    </xf>
    <xf numFmtId="164" fontId="33" fillId="2" borderId="129" xfId="1874" applyNumberFormat="1" applyFont="1" applyBorder="1" applyAlignment="1">
      <alignment horizontal="right" vertical="top"/>
    </xf>
    <xf numFmtId="166" fontId="33" fillId="2" borderId="129" xfId="1874" applyNumberFormat="1" applyFont="1" applyBorder="1" applyAlignment="1">
      <alignment horizontal="right" vertical="top"/>
    </xf>
    <xf numFmtId="165" fontId="33" fillId="2" borderId="129" xfId="1874" applyNumberFormat="1" applyFont="1" applyBorder="1" applyAlignment="1">
      <alignment horizontal="right" vertical="top"/>
    </xf>
    <xf numFmtId="0" fontId="32" fillId="2" borderId="1" xfId="1875"/>
    <xf numFmtId="0" fontId="33" fillId="2" borderId="130" xfId="1875" applyFont="1" applyBorder="1" applyAlignment="1">
      <alignment horizontal="center" wrapText="1"/>
    </xf>
    <xf numFmtId="0" fontId="33" fillId="2" borderId="87" xfId="1875" applyFont="1" applyBorder="1" applyAlignment="1">
      <alignment horizontal="left" vertical="top"/>
    </xf>
    <xf numFmtId="166" fontId="33" fillId="2" borderId="87" xfId="1875" applyNumberFormat="1" applyFont="1" applyBorder="1" applyAlignment="1">
      <alignment horizontal="right" vertical="top"/>
    </xf>
    <xf numFmtId="167" fontId="33" fillId="2" borderId="87" xfId="1875" applyNumberFormat="1" applyFont="1" applyBorder="1" applyAlignment="1">
      <alignment horizontal="right" vertical="top"/>
    </xf>
    <xf numFmtId="0" fontId="33" fillId="2" borderId="1" xfId="1875" applyFont="1" applyBorder="1" applyAlignment="1">
      <alignment horizontal="left" vertical="top" wrapText="1"/>
    </xf>
    <xf numFmtId="166" fontId="33" fillId="2" borderId="1" xfId="1875" applyNumberFormat="1" applyFont="1" applyBorder="1" applyAlignment="1">
      <alignment horizontal="right" vertical="top"/>
    </xf>
    <xf numFmtId="168" fontId="33" fillId="2" borderId="1" xfId="1875" applyNumberFormat="1" applyFont="1" applyBorder="1" applyAlignment="1">
      <alignment horizontal="right" vertical="top"/>
    </xf>
    <xf numFmtId="167" fontId="33" fillId="2" borderId="1" xfId="1875" applyNumberFormat="1" applyFont="1" applyBorder="1" applyAlignment="1">
      <alignment horizontal="right" vertical="top"/>
    </xf>
    <xf numFmtId="0" fontId="33" fillId="2" borderId="129" xfId="1875" applyFont="1" applyBorder="1" applyAlignment="1">
      <alignment horizontal="left" vertical="top" wrapText="1"/>
    </xf>
    <xf numFmtId="166" fontId="33" fillId="2" borderId="129" xfId="1875" applyNumberFormat="1" applyFont="1" applyBorder="1" applyAlignment="1">
      <alignment horizontal="right" vertical="top"/>
    </xf>
    <xf numFmtId="167" fontId="33" fillId="2" borderId="129" xfId="1875" applyNumberFormat="1" applyFont="1" applyBorder="1" applyAlignment="1">
      <alignment horizontal="right" vertical="top"/>
    </xf>
    <xf numFmtId="0" fontId="32" fillId="2" borderId="1" xfId="1876"/>
    <xf numFmtId="0" fontId="33" fillId="2" borderId="128" xfId="1876" applyFont="1" applyBorder="1" applyAlignment="1">
      <alignment horizontal="center" wrapText="1"/>
    </xf>
    <xf numFmtId="0" fontId="33" fillId="2" borderId="87" xfId="1876" applyFont="1" applyBorder="1" applyAlignment="1">
      <alignment horizontal="left" vertical="top" wrapText="1"/>
    </xf>
    <xf numFmtId="0" fontId="33" fillId="2" borderId="87" xfId="1876" applyFont="1" applyBorder="1" applyAlignment="1">
      <alignment horizontal="left" vertical="top"/>
    </xf>
    <xf numFmtId="167" fontId="33" fillId="2" borderId="87" xfId="1876" applyNumberFormat="1" applyFont="1" applyBorder="1" applyAlignment="1">
      <alignment horizontal="right" vertical="top"/>
    </xf>
    <xf numFmtId="166" fontId="33" fillId="2" borderId="87" xfId="1876" applyNumberFormat="1" applyFont="1" applyBorder="1" applyAlignment="1">
      <alignment horizontal="right" vertical="top"/>
    </xf>
    <xf numFmtId="0" fontId="33" fillId="2" borderId="1" xfId="1876" applyFont="1" applyBorder="1" applyAlignment="1">
      <alignment horizontal="left" vertical="top" wrapText="1"/>
    </xf>
    <xf numFmtId="167" fontId="33" fillId="2" borderId="1" xfId="1876" applyNumberFormat="1" applyFont="1" applyBorder="1" applyAlignment="1">
      <alignment horizontal="right" vertical="top"/>
    </xf>
    <xf numFmtId="166" fontId="33" fillId="2" borderId="1" xfId="1876" applyNumberFormat="1" applyFont="1" applyBorder="1" applyAlignment="1">
      <alignment horizontal="right" vertical="top"/>
    </xf>
    <xf numFmtId="0" fontId="32" fillId="2" borderId="1" xfId="1877"/>
    <xf numFmtId="0" fontId="33" fillId="2" borderId="128" xfId="1877" applyFont="1" applyBorder="1" applyAlignment="1">
      <alignment horizontal="center" wrapText="1"/>
    </xf>
    <xf numFmtId="164" fontId="33" fillId="2" borderId="87" xfId="1877" applyNumberFormat="1" applyFont="1" applyBorder="1" applyAlignment="1">
      <alignment horizontal="right" vertical="top"/>
    </xf>
    <xf numFmtId="166" fontId="33" fillId="2" borderId="87" xfId="1877" applyNumberFormat="1" applyFont="1" applyBorder="1" applyAlignment="1">
      <alignment horizontal="right" vertical="top"/>
    </xf>
    <xf numFmtId="0" fontId="33" fillId="2" borderId="1" xfId="1877" applyFont="1" applyBorder="1" applyAlignment="1">
      <alignment horizontal="left" vertical="top" wrapText="1"/>
    </xf>
    <xf numFmtId="164" fontId="33" fillId="2" borderId="1" xfId="1877" applyNumberFormat="1" applyFont="1" applyBorder="1" applyAlignment="1">
      <alignment horizontal="right" vertical="top"/>
    </xf>
    <xf numFmtId="166" fontId="33" fillId="2" borderId="1" xfId="1877" applyNumberFormat="1" applyFont="1" applyBorder="1" applyAlignment="1">
      <alignment horizontal="right" vertical="top"/>
    </xf>
    <xf numFmtId="0" fontId="33" fillId="2" borderId="129" xfId="1877" applyFont="1" applyBorder="1" applyAlignment="1">
      <alignment horizontal="left" vertical="top" wrapText="1"/>
    </xf>
    <xf numFmtId="164" fontId="33" fillId="2" borderId="129" xfId="1877" applyNumberFormat="1" applyFont="1" applyBorder="1" applyAlignment="1">
      <alignment horizontal="right" vertical="top"/>
    </xf>
    <xf numFmtId="166" fontId="33" fillId="2" borderId="129" xfId="1877" applyNumberFormat="1" applyFont="1" applyBorder="1" applyAlignment="1">
      <alignment horizontal="right" vertical="top"/>
    </xf>
    <xf numFmtId="0" fontId="32" fillId="2" borderId="1" xfId="1878"/>
    <xf numFmtId="0" fontId="33" fillId="2" borderId="128" xfId="1878" applyFont="1" applyBorder="1" applyAlignment="1">
      <alignment horizontal="center" wrapText="1"/>
    </xf>
    <xf numFmtId="164" fontId="33" fillId="2" borderId="87" xfId="1878" applyNumberFormat="1" applyFont="1" applyBorder="1" applyAlignment="1">
      <alignment horizontal="right" vertical="top"/>
    </xf>
    <xf numFmtId="166" fontId="33" fillId="2" borderId="87" xfId="1878" applyNumberFormat="1" applyFont="1" applyBorder="1" applyAlignment="1">
      <alignment horizontal="right" vertical="top"/>
    </xf>
    <xf numFmtId="0" fontId="33" fillId="2" borderId="1" xfId="1878" applyFont="1" applyBorder="1" applyAlignment="1">
      <alignment horizontal="left" vertical="top" wrapText="1"/>
    </xf>
    <xf numFmtId="164" fontId="33" fillId="2" borderId="1" xfId="1878" applyNumberFormat="1" applyFont="1" applyBorder="1" applyAlignment="1">
      <alignment horizontal="right" vertical="top"/>
    </xf>
    <xf numFmtId="166" fontId="33" fillId="2" borderId="1" xfId="1878" applyNumberFormat="1" applyFont="1" applyBorder="1" applyAlignment="1">
      <alignment horizontal="right" vertical="top"/>
    </xf>
    <xf numFmtId="0" fontId="33" fillId="2" borderId="129" xfId="1878" applyFont="1" applyBorder="1" applyAlignment="1">
      <alignment horizontal="left" vertical="top" wrapText="1"/>
    </xf>
    <xf numFmtId="164" fontId="33" fillId="2" borderId="129" xfId="1878" applyNumberFormat="1" applyFont="1" applyBorder="1" applyAlignment="1">
      <alignment horizontal="right" vertical="top"/>
    </xf>
    <xf numFmtId="166" fontId="33" fillId="2" borderId="129" xfId="1878" applyNumberFormat="1" applyFont="1" applyBorder="1" applyAlignment="1">
      <alignment horizontal="right" vertical="top"/>
    </xf>
    <xf numFmtId="0" fontId="32" fillId="2" borderId="1" xfId="1879"/>
    <xf numFmtId="164" fontId="33" fillId="2" borderId="87" xfId="1879" applyNumberFormat="1" applyFont="1" applyBorder="1" applyAlignment="1">
      <alignment horizontal="right" vertical="top"/>
    </xf>
    <xf numFmtId="166" fontId="33" fillId="2" borderId="87" xfId="1879" applyNumberFormat="1" applyFont="1" applyBorder="1" applyAlignment="1">
      <alignment horizontal="right" vertical="top"/>
    </xf>
    <xf numFmtId="164" fontId="33" fillId="2" borderId="1" xfId="1879" applyNumberFormat="1" applyFont="1" applyBorder="1" applyAlignment="1">
      <alignment horizontal="right" vertical="top"/>
    </xf>
    <xf numFmtId="166" fontId="33" fillId="2" borderId="1" xfId="1879" applyNumberFormat="1" applyFont="1" applyBorder="1" applyAlignment="1">
      <alignment horizontal="right" vertical="top"/>
    </xf>
    <xf numFmtId="164" fontId="33" fillId="2" borderId="129" xfId="1879" applyNumberFormat="1" applyFont="1" applyBorder="1" applyAlignment="1">
      <alignment horizontal="right" vertical="top"/>
    </xf>
    <xf numFmtId="166" fontId="33" fillId="2" borderId="129" xfId="1879" applyNumberFormat="1" applyFont="1" applyBorder="1" applyAlignment="1">
      <alignment horizontal="right" vertical="top"/>
    </xf>
    <xf numFmtId="0" fontId="32" fillId="2" borderId="1" xfId="1880"/>
    <xf numFmtId="164" fontId="33" fillId="2" borderId="87" xfId="1880" applyNumberFormat="1" applyFont="1" applyBorder="1" applyAlignment="1">
      <alignment horizontal="right" vertical="top"/>
    </xf>
    <xf numFmtId="166" fontId="33" fillId="2" borderId="87" xfId="1880" applyNumberFormat="1" applyFont="1" applyBorder="1" applyAlignment="1">
      <alignment horizontal="right" vertical="top"/>
    </xf>
    <xf numFmtId="164" fontId="33" fillId="2" borderId="1" xfId="1880" applyNumberFormat="1" applyFont="1" applyBorder="1" applyAlignment="1">
      <alignment horizontal="right" vertical="top"/>
    </xf>
    <xf numFmtId="166" fontId="33" fillId="2" borderId="1" xfId="1880" applyNumberFormat="1" applyFont="1" applyBorder="1" applyAlignment="1">
      <alignment horizontal="right" vertical="top"/>
    </xf>
    <xf numFmtId="164" fontId="33" fillId="2" borderId="129" xfId="1880" applyNumberFormat="1" applyFont="1" applyBorder="1" applyAlignment="1">
      <alignment horizontal="right" vertical="top"/>
    </xf>
    <xf numFmtId="166" fontId="33" fillId="2" borderId="129" xfId="1880" applyNumberFormat="1" applyFont="1" applyBorder="1" applyAlignment="1">
      <alignment horizontal="right" vertical="top"/>
    </xf>
    <xf numFmtId="0" fontId="32" fillId="2" borderId="1" xfId="1881"/>
    <xf numFmtId="0" fontId="33" fillId="2" borderId="130" xfId="1881" applyFont="1" applyBorder="1" applyAlignment="1">
      <alignment horizontal="center" wrapText="1"/>
    </xf>
    <xf numFmtId="0" fontId="33" fillId="2" borderId="87" xfId="1881" applyFont="1" applyBorder="1" applyAlignment="1">
      <alignment horizontal="left" vertical="top"/>
    </xf>
    <xf numFmtId="166" fontId="33" fillId="2" borderId="87" xfId="1881" applyNumberFormat="1" applyFont="1" applyBorder="1" applyAlignment="1">
      <alignment horizontal="right" vertical="top"/>
    </xf>
    <xf numFmtId="167" fontId="33" fillId="2" borderId="87" xfId="1881" applyNumberFormat="1" applyFont="1" applyBorder="1" applyAlignment="1">
      <alignment horizontal="right" vertical="top"/>
    </xf>
    <xf numFmtId="0" fontId="33" fillId="2" borderId="1" xfId="1881" applyFont="1" applyBorder="1" applyAlignment="1">
      <alignment horizontal="left" vertical="top" wrapText="1"/>
    </xf>
    <xf numFmtId="166" fontId="33" fillId="2" borderId="1" xfId="1881" applyNumberFormat="1" applyFont="1" applyBorder="1" applyAlignment="1">
      <alignment horizontal="right" vertical="top"/>
    </xf>
    <xf numFmtId="168" fontId="33" fillId="2" borderId="1" xfId="1881" applyNumberFormat="1" applyFont="1" applyBorder="1" applyAlignment="1">
      <alignment horizontal="right" vertical="top"/>
    </xf>
    <xf numFmtId="167" fontId="33" fillId="2" borderId="1" xfId="1881" applyNumberFormat="1" applyFont="1" applyBorder="1" applyAlignment="1">
      <alignment horizontal="right" vertical="top"/>
    </xf>
    <xf numFmtId="0" fontId="33" fillId="2" borderId="129" xfId="1881" applyFont="1" applyBorder="1" applyAlignment="1">
      <alignment horizontal="left" vertical="top" wrapText="1"/>
    </xf>
    <xf numFmtId="166" fontId="33" fillId="2" borderId="129" xfId="1881" applyNumberFormat="1" applyFont="1" applyBorder="1" applyAlignment="1">
      <alignment horizontal="right" vertical="top"/>
    </xf>
    <xf numFmtId="167" fontId="33" fillId="2" borderId="129" xfId="1881" applyNumberFormat="1" applyFont="1" applyBorder="1" applyAlignment="1">
      <alignment horizontal="right" vertical="top"/>
    </xf>
    <xf numFmtId="0" fontId="32" fillId="2" borderId="1" xfId="1882"/>
    <xf numFmtId="0" fontId="33" fillId="2" borderId="128" xfId="1882" applyFont="1" applyBorder="1" applyAlignment="1">
      <alignment horizontal="center" wrapText="1"/>
    </xf>
    <xf numFmtId="0" fontId="33" fillId="2" borderId="87" xfId="1882" applyFont="1" applyBorder="1" applyAlignment="1">
      <alignment horizontal="left" vertical="top" wrapText="1"/>
    </xf>
    <xf numFmtId="166" fontId="33" fillId="2" borderId="87" xfId="1882" applyNumberFormat="1" applyFont="1" applyBorder="1" applyAlignment="1">
      <alignment horizontal="right" vertical="top"/>
    </xf>
    <xf numFmtId="171" fontId="33" fillId="2" borderId="87" xfId="1882" applyNumberFormat="1" applyFont="1" applyBorder="1" applyAlignment="1">
      <alignment horizontal="right" vertical="top"/>
    </xf>
    <xf numFmtId="172" fontId="33" fillId="2" borderId="87" xfId="1882" applyNumberFormat="1" applyFont="1" applyBorder="1" applyAlignment="1">
      <alignment horizontal="right" vertical="top"/>
    </xf>
    <xf numFmtId="173" fontId="33" fillId="2" borderId="87" xfId="1882" applyNumberFormat="1" applyFont="1" applyBorder="1" applyAlignment="1">
      <alignment horizontal="right" vertical="top"/>
    </xf>
    <xf numFmtId="0" fontId="33" fillId="2" borderId="1" xfId="1882" applyFont="1" applyBorder="1" applyAlignment="1">
      <alignment horizontal="left" vertical="top" wrapText="1"/>
    </xf>
    <xf numFmtId="166" fontId="33" fillId="2" borderId="1" xfId="1882" applyNumberFormat="1" applyFont="1" applyBorder="1" applyAlignment="1">
      <alignment horizontal="right" vertical="top"/>
    </xf>
    <xf numFmtId="171" fontId="33" fillId="2" borderId="1" xfId="1882" applyNumberFormat="1" applyFont="1" applyBorder="1" applyAlignment="1">
      <alignment horizontal="right" vertical="top"/>
    </xf>
    <xf numFmtId="172" fontId="33" fillId="2" borderId="1" xfId="1882" applyNumberFormat="1" applyFont="1" applyBorder="1" applyAlignment="1">
      <alignment horizontal="right" vertical="top"/>
    </xf>
    <xf numFmtId="173" fontId="33" fillId="2" borderId="1" xfId="1882" applyNumberFormat="1" applyFont="1" applyBorder="1" applyAlignment="1">
      <alignment horizontal="right" vertical="top"/>
    </xf>
    <xf numFmtId="174" fontId="33" fillId="2" borderId="1" xfId="1882" applyNumberFormat="1" applyFont="1" applyBorder="1" applyAlignment="1">
      <alignment horizontal="right" vertical="top"/>
    </xf>
    <xf numFmtId="0" fontId="33" fillId="2" borderId="129" xfId="1882" applyFont="1" applyBorder="1" applyAlignment="1">
      <alignment horizontal="left" vertical="top" wrapText="1"/>
    </xf>
    <xf numFmtId="166" fontId="33" fillId="2" borderId="129" xfId="1882" applyNumberFormat="1" applyFont="1" applyBorder="1" applyAlignment="1">
      <alignment horizontal="right" vertical="top"/>
    </xf>
    <xf numFmtId="171" fontId="33" fillId="2" borderId="129" xfId="1882" applyNumberFormat="1" applyFont="1" applyBorder="1" applyAlignment="1">
      <alignment horizontal="right" vertical="top"/>
    </xf>
    <xf numFmtId="174" fontId="33" fillId="2" borderId="129" xfId="1882" applyNumberFormat="1" applyFont="1" applyBorder="1" applyAlignment="1">
      <alignment horizontal="right" vertical="top"/>
    </xf>
    <xf numFmtId="172" fontId="33" fillId="2" borderId="129" xfId="1882" applyNumberFormat="1" applyFont="1" applyBorder="1" applyAlignment="1">
      <alignment horizontal="right" vertical="top"/>
    </xf>
    <xf numFmtId="173" fontId="33" fillId="2" borderId="129" xfId="1882" applyNumberFormat="1" applyFont="1" applyBorder="1" applyAlignment="1">
      <alignment horizontal="right" vertical="top"/>
    </xf>
    <xf numFmtId="167" fontId="19" fillId="2" borderId="87" xfId="1882" applyNumberFormat="1" applyFont="1" applyBorder="1" applyAlignment="1">
      <alignment horizontal="right" vertical="top"/>
    </xf>
    <xf numFmtId="167" fontId="19" fillId="2" borderId="1" xfId="1882" applyNumberFormat="1" applyFont="1" applyBorder="1" applyAlignment="1">
      <alignment horizontal="right" vertical="top"/>
    </xf>
    <xf numFmtId="167" fontId="19" fillId="2" borderId="129" xfId="1882" applyNumberFormat="1" applyFont="1" applyBorder="1" applyAlignment="1">
      <alignment horizontal="right" vertical="top"/>
    </xf>
    <xf numFmtId="166" fontId="33" fillId="4" borderId="1" xfId="1882" applyNumberFormat="1" applyFont="1" applyFill="1" applyBorder="1" applyAlignment="1">
      <alignment horizontal="right" vertical="top"/>
    </xf>
    <xf numFmtId="0" fontId="8" fillId="2" borderId="130" xfId="1883" applyFont="1" applyBorder="1" applyAlignment="1">
      <alignment horizontal="center" wrapText="1"/>
    </xf>
    <xf numFmtId="0" fontId="8" fillId="2" borderId="87" xfId="1883" applyFont="1" applyBorder="1" applyAlignment="1">
      <alignment horizontal="left" vertical="top" wrapText="1"/>
    </xf>
    <xf numFmtId="176" fontId="8" fillId="2" borderId="87" xfId="1883" applyNumberFormat="1" applyFont="1" applyBorder="1" applyAlignment="1">
      <alignment horizontal="right" vertical="top"/>
    </xf>
    <xf numFmtId="166" fontId="8" fillId="2" borderId="87" xfId="1883" applyNumberFormat="1" applyFont="1" applyBorder="1" applyAlignment="1">
      <alignment horizontal="right" vertical="top"/>
    </xf>
    <xf numFmtId="0" fontId="8" fillId="2" borderId="1" xfId="1883" applyFont="1" applyBorder="1" applyAlignment="1">
      <alignment horizontal="left" vertical="top" wrapText="1"/>
    </xf>
    <xf numFmtId="175" fontId="8" fillId="2" borderId="1" xfId="1883" applyNumberFormat="1" applyFont="1" applyBorder="1" applyAlignment="1">
      <alignment horizontal="right" vertical="top"/>
    </xf>
    <xf numFmtId="166" fontId="8" fillId="2" borderId="1" xfId="1883" applyNumberFormat="1" applyFont="1" applyBorder="1" applyAlignment="1">
      <alignment horizontal="right" vertical="top"/>
    </xf>
    <xf numFmtId="176" fontId="8" fillId="2" borderId="1" xfId="1883" applyNumberFormat="1" applyFont="1" applyBorder="1" applyAlignment="1">
      <alignment horizontal="right" vertical="top"/>
    </xf>
    <xf numFmtId="0" fontId="8" fillId="2" borderId="129" xfId="1883" applyFont="1" applyBorder="1" applyAlignment="1">
      <alignment horizontal="left" vertical="top" wrapText="1"/>
    </xf>
    <xf numFmtId="175" fontId="8" fillId="2" borderId="129" xfId="1883" applyNumberFormat="1" applyFont="1" applyBorder="1" applyAlignment="1">
      <alignment horizontal="right" vertical="top"/>
    </xf>
    <xf numFmtId="166" fontId="8" fillId="2" borderId="129" xfId="1883" applyNumberFormat="1" applyFont="1" applyBorder="1" applyAlignment="1">
      <alignment horizontal="right" vertical="top"/>
    </xf>
    <xf numFmtId="0" fontId="8" fillId="4" borderId="1" xfId="1883" applyFont="1" applyFill="1" applyBorder="1" applyAlignment="1">
      <alignment horizontal="left" vertical="top" wrapText="1"/>
    </xf>
    <xf numFmtId="175" fontId="8" fillId="4" borderId="1" xfId="1883" applyNumberFormat="1" applyFont="1" applyFill="1" applyBorder="1" applyAlignment="1">
      <alignment horizontal="right" vertical="top"/>
    </xf>
    <xf numFmtId="166" fontId="8" fillId="4" borderId="1" xfId="1883" applyNumberFormat="1" applyFont="1" applyFill="1" applyBorder="1" applyAlignment="1">
      <alignment horizontal="right" vertical="top"/>
    </xf>
    <xf numFmtId="176" fontId="8" fillId="4" borderId="139" xfId="1883" applyNumberFormat="1" applyFont="1" applyFill="1" applyBorder="1" applyAlignment="1">
      <alignment horizontal="right" vertical="top"/>
    </xf>
    <xf numFmtId="0" fontId="8" fillId="2" borderId="42" xfId="1226" applyFont="1" applyBorder="1" applyAlignment="1">
      <alignment horizontal="center" wrapText="1"/>
    </xf>
    <xf numFmtId="0" fontId="8" fillId="2" borderId="43" xfId="1226" applyFont="1" applyBorder="1" applyAlignment="1">
      <alignment horizontal="center" wrapText="1"/>
    </xf>
    <xf numFmtId="0" fontId="8" fillId="2" borderId="44" xfId="1226" applyFont="1" applyBorder="1" applyAlignment="1">
      <alignment horizontal="center" wrapText="1"/>
    </xf>
    <xf numFmtId="167" fontId="19" fillId="2" borderId="1" xfId="1226" applyNumberFormat="1" applyFont="1" applyBorder="1" applyAlignment="1">
      <alignment horizontal="right" vertical="center"/>
    </xf>
    <xf numFmtId="0" fontId="8" fillId="2" borderId="1" xfId="1226" applyFont="1" applyBorder="1" applyAlignment="1">
      <alignment vertical="top" wrapText="1"/>
    </xf>
    <xf numFmtId="0" fontId="33" fillId="2" borderId="90" xfId="1882" applyFont="1" applyBorder="1" applyAlignment="1">
      <alignment horizontal="left" vertical="top" wrapText="1"/>
    </xf>
    <xf numFmtId="167" fontId="19" fillId="2" borderId="89" xfId="1226" applyNumberFormat="1" applyFont="1" applyBorder="1" applyAlignment="1">
      <alignment horizontal="right" vertical="center"/>
    </xf>
    <xf numFmtId="167" fontId="19" fillId="2" borderId="91" xfId="1226" applyNumberFormat="1" applyFont="1" applyBorder="1" applyAlignment="1">
      <alignment horizontal="right" vertical="center"/>
    </xf>
    <xf numFmtId="0" fontId="33" fillId="2" borderId="92" xfId="1882" applyFont="1" applyBorder="1" applyAlignment="1">
      <alignment horizontal="left" vertical="top" wrapText="1"/>
    </xf>
    <xf numFmtId="167" fontId="19" fillId="2" borderId="93" xfId="1226" applyNumberFormat="1" applyFont="1" applyBorder="1" applyAlignment="1">
      <alignment horizontal="right" vertical="center"/>
    </xf>
    <xf numFmtId="0" fontId="8" fillId="2" borderId="92" xfId="1226" applyFont="1" applyBorder="1" applyAlignment="1">
      <alignment vertical="top" wrapText="1"/>
    </xf>
    <xf numFmtId="0" fontId="8" fillId="2" borderId="92" xfId="1226" applyFont="1" applyBorder="1" applyAlignment="1">
      <alignment horizontal="left" vertical="top" wrapText="1"/>
    </xf>
    <xf numFmtId="0" fontId="8" fillId="2" borderId="94" xfId="1226" applyFont="1" applyBorder="1" applyAlignment="1">
      <alignment vertical="top" wrapText="1"/>
    </xf>
    <xf numFmtId="167" fontId="19" fillId="2" borderId="95" xfId="1226" applyNumberFormat="1" applyFont="1" applyBorder="1" applyAlignment="1">
      <alignment horizontal="right" vertical="center"/>
    </xf>
    <xf numFmtId="167" fontId="19" fillId="2" borderId="96" xfId="1226" applyNumberFormat="1" applyFont="1" applyBorder="1" applyAlignment="1">
      <alignment horizontal="right" vertical="center"/>
    </xf>
    <xf numFmtId="167" fontId="19" fillId="2" borderId="92" xfId="1882" applyNumberFormat="1" applyFont="1" applyBorder="1" applyAlignment="1">
      <alignment horizontal="right" vertical="top"/>
    </xf>
    <xf numFmtId="167" fontId="19" fillId="2" borderId="92" xfId="1226" applyNumberFormat="1" applyFont="1" applyBorder="1" applyAlignment="1">
      <alignment horizontal="right" vertical="center"/>
    </xf>
    <xf numFmtId="167" fontId="19" fillId="2" borderId="94" xfId="1226" applyNumberFormat="1" applyFont="1" applyBorder="1" applyAlignment="1">
      <alignment horizontal="right" vertical="center"/>
    </xf>
    <xf numFmtId="167" fontId="19" fillId="2" borderId="90" xfId="1882" applyNumberFormat="1" applyFont="1" applyBorder="1" applyAlignment="1">
      <alignment horizontal="right" vertical="center"/>
    </xf>
    <xf numFmtId="0" fontId="8" fillId="2" borderId="1" xfId="1852" applyFont="1" applyBorder="1" applyAlignment="1">
      <alignment horizontal="left" vertical="top" wrapText="1"/>
    </xf>
    <xf numFmtId="0" fontId="8" fillId="2" borderId="129" xfId="1852" applyFont="1" applyBorder="1" applyAlignment="1">
      <alignment horizontal="left" vertical="top" wrapText="1"/>
    </xf>
    <xf numFmtId="0" fontId="8" fillId="2" borderId="126" xfId="1852" applyFont="1" applyBorder="1" applyAlignment="1">
      <alignment horizontal="center" wrapText="1"/>
    </xf>
    <xf numFmtId="0" fontId="8" fillId="2" borderId="1" xfId="1853" applyFont="1" applyBorder="1" applyAlignment="1">
      <alignment horizontal="left" vertical="top" wrapText="1"/>
    </xf>
    <xf numFmtId="0" fontId="8" fillId="2" borderId="129" xfId="1853" applyFont="1" applyBorder="1" applyAlignment="1">
      <alignment horizontal="left" vertical="top" wrapText="1"/>
    </xf>
    <xf numFmtId="0" fontId="8" fillId="2" borderId="126" xfId="1853" applyFont="1" applyBorder="1" applyAlignment="1">
      <alignment horizontal="center" wrapText="1"/>
    </xf>
    <xf numFmtId="0" fontId="8" fillId="2" borderId="1" xfId="1855" applyFont="1" applyBorder="1" applyAlignment="1">
      <alignment horizontal="left" vertical="top" wrapText="1"/>
    </xf>
    <xf numFmtId="0" fontId="8" fillId="2" borderId="129" xfId="1855" applyFont="1" applyBorder="1" applyAlignment="1">
      <alignment horizontal="left" vertical="top" wrapText="1"/>
    </xf>
    <xf numFmtId="0" fontId="17" fillId="0" borderId="0" xfId="0" applyFont="1" applyAlignment="1">
      <alignment horizontal="center" wrapText="1"/>
    </xf>
    <xf numFmtId="0" fontId="8" fillId="2" borderId="1" xfId="1856" applyFont="1" applyBorder="1" applyAlignment="1">
      <alignment horizontal="left" vertical="top" wrapText="1"/>
    </xf>
    <xf numFmtId="0" fontId="8" fillId="2" borderId="129" xfId="1856" applyFont="1" applyBorder="1" applyAlignment="1">
      <alignment horizontal="left" vertical="top" wrapText="1"/>
    </xf>
    <xf numFmtId="0" fontId="8" fillId="2" borderId="126" xfId="1856" applyFont="1" applyBorder="1" applyAlignment="1">
      <alignment horizontal="center" wrapText="1"/>
    </xf>
    <xf numFmtId="0" fontId="8" fillId="2" borderId="1" xfId="1858" applyFont="1" applyBorder="1" applyAlignment="1">
      <alignment horizontal="left" vertical="top" wrapText="1"/>
    </xf>
    <xf numFmtId="0" fontId="8" fillId="2" borderId="129" xfId="1858" applyFont="1" applyBorder="1" applyAlignment="1">
      <alignment horizontal="left" vertical="top" wrapText="1"/>
    </xf>
    <xf numFmtId="0" fontId="33" fillId="2" borderId="1" xfId="1862" applyFont="1" applyBorder="1" applyAlignment="1">
      <alignment horizontal="left" vertical="top" wrapText="1"/>
    </xf>
    <xf numFmtId="0" fontId="7" fillId="2" borderId="1" xfId="1862" applyFont="1" applyBorder="1" applyAlignment="1">
      <alignment horizontal="center" vertical="center" wrapText="1"/>
    </xf>
    <xf numFmtId="0" fontId="33" fillId="2" borderId="125" xfId="1862" applyFont="1" applyBorder="1" applyAlignment="1">
      <alignment horizontal="left" wrapText="1"/>
    </xf>
    <xf numFmtId="0" fontId="33" fillId="2" borderId="1" xfId="1862" applyFont="1" applyBorder="1" applyAlignment="1">
      <alignment horizontal="left" wrapText="1"/>
    </xf>
    <xf numFmtId="0" fontId="33" fillId="2" borderId="88" xfId="1862" applyFont="1" applyBorder="1" applyAlignment="1">
      <alignment horizontal="left" wrapText="1"/>
    </xf>
    <xf numFmtId="0" fontId="33" fillId="2" borderId="126" xfId="1862" applyFont="1" applyBorder="1" applyAlignment="1">
      <alignment horizontal="center" wrapText="1"/>
    </xf>
    <xf numFmtId="0" fontId="33" fillId="2" borderId="127" xfId="1862" applyFont="1" applyBorder="1" applyAlignment="1">
      <alignment horizontal="center" wrapText="1"/>
    </xf>
    <xf numFmtId="0" fontId="33" fillId="2" borderId="87" xfId="1862" applyFont="1" applyBorder="1" applyAlignment="1">
      <alignment horizontal="left" vertical="top" wrapText="1"/>
    </xf>
    <xf numFmtId="0" fontId="33" fillId="2" borderId="1" xfId="1865" applyFont="1" applyBorder="1" applyAlignment="1">
      <alignment horizontal="left" vertical="top" wrapText="1"/>
    </xf>
    <xf numFmtId="0" fontId="33" fillId="2" borderId="1" xfId="1867" applyFont="1" applyBorder="1" applyAlignment="1">
      <alignment horizontal="left" vertical="top" wrapText="1"/>
    </xf>
    <xf numFmtId="0" fontId="33" fillId="2" borderId="129" xfId="1867" applyFont="1" applyBorder="1" applyAlignment="1">
      <alignment horizontal="left" vertical="top" wrapText="1"/>
    </xf>
    <xf numFmtId="0" fontId="3" fillId="2" borderId="9" xfId="1331" applyFont="1" applyFill="1" applyBorder="1" applyAlignment="1">
      <alignment horizontal="center" wrapText="1"/>
    </xf>
    <xf numFmtId="0" fontId="33" fillId="2" borderId="1" xfId="1870" applyFont="1" applyBorder="1" applyAlignment="1">
      <alignment horizontal="left" vertical="top" wrapText="1"/>
    </xf>
    <xf numFmtId="0" fontId="33" fillId="2" borderId="129" xfId="1870" applyFont="1" applyBorder="1" applyAlignment="1">
      <alignment horizontal="left" vertical="top" wrapText="1"/>
    </xf>
    <xf numFmtId="0" fontId="9" fillId="0" borderId="1" xfId="0" applyFont="1" applyBorder="1" applyAlignment="1">
      <alignment vertical="top" wrapText="1"/>
    </xf>
    <xf numFmtId="0" fontId="9" fillId="0" borderId="79" xfId="0" applyFont="1" applyBorder="1" applyAlignment="1">
      <alignment wrapText="1"/>
    </xf>
    <xf numFmtId="0" fontId="9" fillId="0" borderId="98" xfId="0" applyFont="1" applyBorder="1" applyAlignment="1">
      <alignment wrapText="1"/>
    </xf>
    <xf numFmtId="0" fontId="9" fillId="0" borderId="84" xfId="0" applyFont="1" applyBorder="1" applyAlignment="1">
      <alignment wrapText="1"/>
    </xf>
    <xf numFmtId="0" fontId="9" fillId="0" borderId="85" xfId="0" applyFont="1" applyBorder="1" applyAlignment="1">
      <alignment wrapText="1"/>
    </xf>
    <xf numFmtId="0" fontId="9" fillId="0" borderId="86" xfId="0" applyFont="1" applyBorder="1" applyAlignment="1">
      <alignment wrapText="1"/>
    </xf>
    <xf numFmtId="170" fontId="8" fillId="2" borderId="87" xfId="1838" applyNumberFormat="1" applyFont="1" applyBorder="1" applyAlignment="1">
      <alignment horizontal="right" vertical="top"/>
    </xf>
    <xf numFmtId="0" fontId="8" fillId="2" borderId="61" xfId="1229" applyFont="1" applyBorder="1" applyAlignment="1">
      <alignment horizontal="center" wrapText="1"/>
    </xf>
    <xf numFmtId="0" fontId="8" fillId="2" borderId="61" xfId="1229" applyFont="1" applyBorder="1" applyAlignment="1">
      <alignment wrapText="1"/>
    </xf>
    <xf numFmtId="167" fontId="3" fillId="2" borderId="61" xfId="600" applyNumberFormat="1" applyFont="1" applyFill="1" applyBorder="1" applyAlignment="1">
      <alignment horizontal="right" vertical="center"/>
    </xf>
    <xf numFmtId="167" fontId="3" fillId="2" borderId="61" xfId="601" applyNumberFormat="1" applyFont="1" applyFill="1" applyBorder="1" applyAlignment="1">
      <alignment horizontal="right" vertical="center"/>
    </xf>
    <xf numFmtId="0" fontId="3" fillId="2" borderId="61" xfId="585" applyFont="1" applyFill="1" applyBorder="1" applyAlignment="1">
      <alignment horizontal="center" wrapText="1"/>
    </xf>
    <xf numFmtId="170" fontId="8" fillId="2" borderId="1" xfId="1855" applyNumberFormat="1" applyFont="1" applyBorder="1" applyAlignment="1">
      <alignment horizontal="right" vertical="top"/>
    </xf>
    <xf numFmtId="170" fontId="8" fillId="2" borderId="1" xfId="1543" applyNumberFormat="1" applyFont="1" applyFill="1" applyBorder="1" applyAlignment="1">
      <alignment horizontal="right" vertical="top"/>
    </xf>
    <xf numFmtId="0" fontId="0" fillId="2" borderId="61" xfId="0" applyFill="1" applyBorder="1"/>
    <xf numFmtId="0" fontId="3" fillId="4" borderId="8" xfId="676" applyFont="1" applyFill="1" applyBorder="1" applyAlignment="1">
      <alignment horizontal="center" wrapText="1"/>
    </xf>
    <xf numFmtId="0" fontId="3" fillId="4" borderId="8" xfId="1650" applyFont="1" applyFill="1" applyBorder="1" applyAlignment="1">
      <alignment horizontal="center" wrapText="1"/>
    </xf>
    <xf numFmtId="0" fontId="3" fillId="4" borderId="8" xfId="1670" applyFont="1" applyFill="1" applyBorder="1" applyAlignment="1">
      <alignment horizontal="center" wrapText="1"/>
    </xf>
    <xf numFmtId="167" fontId="8" fillId="4" borderId="87" xfId="1856" applyNumberFormat="1" applyFont="1" applyFill="1" applyBorder="1" applyAlignment="1">
      <alignment horizontal="right" vertical="top"/>
    </xf>
    <xf numFmtId="0" fontId="8" fillId="4" borderId="126" xfId="1856" applyFont="1" applyFill="1" applyBorder="1" applyAlignment="1">
      <alignment horizontal="center" wrapText="1"/>
    </xf>
    <xf numFmtId="0" fontId="3" fillId="2" borderId="12" xfId="1697" applyFont="1" applyFill="1" applyBorder="1" applyAlignment="1">
      <alignment wrapText="1"/>
    </xf>
    <xf numFmtId="0" fontId="3" fillId="2" borderId="11" xfId="1696" applyFont="1" applyFill="1" applyBorder="1" applyAlignment="1">
      <alignment wrapText="1"/>
    </xf>
    <xf numFmtId="0" fontId="3" fillId="0" borderId="5" xfId="1396" applyFont="1" applyFill="1" applyBorder="1" applyAlignment="1">
      <alignment horizontal="left" vertical="top" wrapText="1"/>
    </xf>
    <xf numFmtId="167" fontId="3" fillId="0" borderId="20" xfId="1397" applyNumberFormat="1" applyFont="1" applyFill="1" applyBorder="1" applyAlignment="1">
      <alignment horizontal="right" vertical="center"/>
    </xf>
    <xf numFmtId="166" fontId="3" fillId="0" borderId="22" xfId="1398" applyNumberFormat="1" applyFont="1" applyFill="1" applyBorder="1" applyAlignment="1">
      <alignment horizontal="right" vertical="center"/>
    </xf>
    <xf numFmtId="0" fontId="5" fillId="0" borderId="1" xfId="1236" applyFill="1"/>
    <xf numFmtId="0" fontId="3" fillId="0" borderId="7" xfId="1400" applyFont="1" applyFill="1" applyBorder="1" applyAlignment="1">
      <alignment horizontal="left" vertical="top" wrapText="1"/>
    </xf>
    <xf numFmtId="167" fontId="3" fillId="0" borderId="23" xfId="1401" applyNumberFormat="1" applyFont="1" applyFill="1" applyBorder="1" applyAlignment="1">
      <alignment horizontal="right" vertical="center"/>
    </xf>
    <xf numFmtId="166" fontId="3" fillId="0" borderId="25" xfId="1402" applyNumberFormat="1" applyFont="1" applyFill="1" applyBorder="1" applyAlignment="1">
      <alignment horizontal="right" vertical="center"/>
    </xf>
    <xf numFmtId="0" fontId="1" fillId="0" borderId="1" xfId="1381" applyFont="1" applyFill="1" applyBorder="1"/>
    <xf numFmtId="0" fontId="8" fillId="0" borderId="109" xfId="1834" applyFont="1" applyFill="1" applyBorder="1" applyAlignment="1">
      <alignment horizontal="center" wrapText="1"/>
    </xf>
    <xf numFmtId="0" fontId="28" fillId="0" borderId="109" xfId="1834" applyFont="1" applyFill="1" applyBorder="1" applyAlignment="1">
      <alignment horizontal="center" wrapText="1"/>
    </xf>
    <xf numFmtId="0" fontId="28" fillId="0" borderId="110" xfId="1834" applyFont="1" applyFill="1" applyBorder="1" applyAlignment="1">
      <alignment horizontal="center" wrapText="1"/>
    </xf>
    <xf numFmtId="0" fontId="28" fillId="0" borderId="111" xfId="1834" applyFont="1" applyFill="1" applyBorder="1" applyAlignment="1">
      <alignment horizontal="center" wrapText="1"/>
    </xf>
    <xf numFmtId="0" fontId="28" fillId="0" borderId="115" xfId="1834" applyFont="1" applyFill="1" applyBorder="1" applyAlignment="1">
      <alignment horizontal="center" wrapText="1"/>
    </xf>
    <xf numFmtId="0" fontId="28" fillId="0" borderId="40" xfId="1834" applyFont="1" applyFill="1" applyBorder="1" applyAlignment="1">
      <alignment horizontal="center" wrapText="1"/>
    </xf>
    <xf numFmtId="0" fontId="8" fillId="0" borderId="105" xfId="1834" applyFont="1" applyFill="1" applyBorder="1" applyAlignment="1">
      <alignment horizontal="center" wrapText="1"/>
    </xf>
    <xf numFmtId="0" fontId="28" fillId="0" borderId="106" xfId="1834" applyFont="1" applyFill="1" applyBorder="1" applyAlignment="1">
      <alignment horizontal="center" wrapText="1"/>
    </xf>
    <xf numFmtId="0" fontId="8" fillId="0" borderId="117" xfId="1834" applyFont="1" applyFill="1" applyBorder="1" applyAlignment="1">
      <alignment horizontal="center" wrapText="1"/>
    </xf>
    <xf numFmtId="0" fontId="28" fillId="0" borderId="31" xfId="1834" applyFont="1" applyFill="1" applyBorder="1" applyAlignment="1">
      <alignment horizontal="left" vertical="top" wrapText="1"/>
    </xf>
    <xf numFmtId="166" fontId="8" fillId="0" borderId="87" xfId="1884" applyNumberFormat="1" applyFont="1" applyFill="1" applyBorder="1" applyAlignment="1">
      <alignment horizontal="right" vertical="top"/>
    </xf>
    <xf numFmtId="170" fontId="28" fillId="0" borderId="43" xfId="1543" applyNumberFormat="1" applyFont="1" applyFill="1" applyBorder="1" applyAlignment="1">
      <alignment horizontal="right" vertical="center"/>
    </xf>
    <xf numFmtId="170" fontId="28" fillId="0" borderId="119" xfId="1543" applyNumberFormat="1" applyFont="1" applyFill="1" applyBorder="1" applyAlignment="1">
      <alignment horizontal="right" vertical="center"/>
    </xf>
    <xf numFmtId="0" fontId="28" fillId="0" borderId="36" xfId="1834" applyFont="1" applyFill="1" applyBorder="1" applyAlignment="1">
      <alignment horizontal="left" vertical="top" wrapText="1"/>
    </xf>
    <xf numFmtId="166" fontId="8" fillId="0" borderId="1" xfId="1884" applyNumberFormat="1" applyFont="1" applyFill="1" applyBorder="1" applyAlignment="1">
      <alignment horizontal="right" vertical="top"/>
    </xf>
    <xf numFmtId="170" fontId="28" fillId="0" borderId="46" xfId="1543" applyNumberFormat="1" applyFont="1" applyFill="1" applyBorder="1" applyAlignment="1">
      <alignment horizontal="right" vertical="center"/>
    </xf>
    <xf numFmtId="170" fontId="28" fillId="0" borderId="120" xfId="1543" applyNumberFormat="1" applyFont="1" applyFill="1" applyBorder="1" applyAlignment="1">
      <alignment horizontal="right" vertical="center"/>
    </xf>
    <xf numFmtId="0" fontId="28" fillId="0" borderId="121" xfId="1834" applyFont="1" applyFill="1" applyBorder="1" applyAlignment="1">
      <alignment horizontal="left" vertical="top" wrapText="1"/>
    </xf>
    <xf numFmtId="166" fontId="8" fillId="0" borderId="129" xfId="1884" applyNumberFormat="1" applyFont="1" applyFill="1" applyBorder="1" applyAlignment="1">
      <alignment horizontal="right" vertical="top"/>
    </xf>
    <xf numFmtId="170" fontId="28" fillId="0" borderId="122" xfId="1543" applyNumberFormat="1" applyFont="1" applyFill="1" applyBorder="1" applyAlignment="1">
      <alignment horizontal="right" vertical="center"/>
    </xf>
    <xf numFmtId="170" fontId="28" fillId="0" borderId="124" xfId="1543" applyNumberFormat="1" applyFont="1" applyFill="1" applyBorder="1" applyAlignment="1">
      <alignment horizontal="right" vertical="center"/>
    </xf>
    <xf numFmtId="166" fontId="5" fillId="0" borderId="1" xfId="1236" applyNumberFormat="1" applyFill="1"/>
    <xf numFmtId="0" fontId="0" fillId="0" borderId="1" xfId="1236" applyFont="1" applyFill="1"/>
    <xf numFmtId="166" fontId="28" fillId="0" borderId="43" xfId="1834" applyNumberFormat="1" applyFont="1" applyFill="1" applyBorder="1" applyAlignment="1">
      <alignment horizontal="right" vertical="center"/>
    </xf>
    <xf numFmtId="166" fontId="28" fillId="0" borderId="107" xfId="1834" applyNumberFormat="1" applyFont="1" applyFill="1" applyBorder="1" applyAlignment="1">
      <alignment horizontal="right" vertical="center"/>
    </xf>
    <xf numFmtId="166" fontId="28" fillId="0" borderId="46" xfId="1834" applyNumberFormat="1" applyFont="1" applyFill="1" applyBorder="1" applyAlignment="1">
      <alignment horizontal="right" vertical="center"/>
    </xf>
    <xf numFmtId="166" fontId="28" fillId="0" borderId="108" xfId="1834" applyNumberFormat="1" applyFont="1" applyFill="1" applyBorder="1" applyAlignment="1">
      <alignment horizontal="right" vertical="center"/>
    </xf>
    <xf numFmtId="166" fontId="28" fillId="0" borderId="122" xfId="1834" applyNumberFormat="1" applyFont="1" applyFill="1" applyBorder="1" applyAlignment="1">
      <alignment horizontal="right" vertical="center"/>
    </xf>
    <xf numFmtId="166" fontId="28" fillId="0" borderId="123" xfId="1834" applyNumberFormat="1" applyFont="1" applyFill="1" applyBorder="1" applyAlignment="1">
      <alignment horizontal="right" vertical="center"/>
    </xf>
    <xf numFmtId="0" fontId="0" fillId="2" borderId="1" xfId="1236" applyFont="1" applyAlignment="1">
      <alignment wrapText="1"/>
    </xf>
    <xf numFmtId="0" fontId="0" fillId="2" borderId="1" xfId="0" applyFill="1" applyBorder="1" applyAlignment="1">
      <alignment wrapText="1"/>
    </xf>
    <xf numFmtId="167" fontId="19" fillId="2" borderId="61" xfId="1885" applyNumberFormat="1" applyFont="1" applyBorder="1" applyAlignment="1">
      <alignment horizontal="right" vertical="top"/>
    </xf>
    <xf numFmtId="167" fontId="8" fillId="2" borderId="61" xfId="1226" applyNumberFormat="1" applyFont="1" applyBorder="1" applyAlignment="1">
      <alignment horizontal="right" vertical="center"/>
    </xf>
    <xf numFmtId="0" fontId="8" fillId="2" borderId="1" xfId="1835" applyFont="1" applyBorder="1" applyAlignment="1">
      <alignment horizontal="left" vertical="top" wrapText="1"/>
    </xf>
    <xf numFmtId="0" fontId="8" fillId="2" borderId="129" xfId="1835" applyFont="1" applyBorder="1" applyAlignment="1">
      <alignment horizontal="left" vertical="top" wrapText="1"/>
    </xf>
    <xf numFmtId="0" fontId="8" fillId="2" borderId="126" xfId="1835" applyFont="1" applyBorder="1" applyAlignment="1">
      <alignment wrapText="1"/>
    </xf>
    <xf numFmtId="0" fontId="8" fillId="2" borderId="127" xfId="1835" applyFont="1" applyBorder="1" applyAlignment="1">
      <alignment wrapText="1"/>
    </xf>
    <xf numFmtId="0" fontId="34" fillId="2" borderId="1" xfId="1886"/>
    <xf numFmtId="0" fontId="35" fillId="2" borderId="128" xfId="1886" applyFont="1" applyBorder="1" applyAlignment="1">
      <alignment horizontal="center" wrapText="1"/>
    </xf>
    <xf numFmtId="0" fontId="35" fillId="2" borderId="87" xfId="1886" applyFont="1" applyBorder="1" applyAlignment="1">
      <alignment horizontal="left" vertical="top" wrapText="1"/>
    </xf>
    <xf numFmtId="166" fontId="35" fillId="2" borderId="87" xfId="1886" applyNumberFormat="1" applyFont="1" applyBorder="1" applyAlignment="1">
      <alignment horizontal="right" vertical="top"/>
    </xf>
    <xf numFmtId="164" fontId="35" fillId="2" borderId="87" xfId="1886" applyNumberFormat="1" applyFont="1" applyBorder="1" applyAlignment="1">
      <alignment horizontal="right" vertical="top"/>
    </xf>
    <xf numFmtId="0" fontId="35" fillId="2" borderId="1" xfId="1886" applyFont="1" applyBorder="1" applyAlignment="1">
      <alignment horizontal="left" vertical="top" wrapText="1"/>
    </xf>
    <xf numFmtId="166" fontId="35" fillId="2" borderId="1" xfId="1886" applyNumberFormat="1" applyFont="1" applyBorder="1" applyAlignment="1">
      <alignment horizontal="right" vertical="top"/>
    </xf>
    <xf numFmtId="164" fontId="35" fillId="2" borderId="1" xfId="1886" applyNumberFormat="1" applyFont="1" applyBorder="1" applyAlignment="1">
      <alignment horizontal="right" vertical="top"/>
    </xf>
    <xf numFmtId="165" fontId="35" fillId="2" borderId="1" xfId="1886" applyNumberFormat="1" applyFont="1" applyBorder="1" applyAlignment="1">
      <alignment horizontal="right" vertical="top"/>
    </xf>
    <xf numFmtId="166" fontId="35" fillId="2" borderId="129" xfId="1886" applyNumberFormat="1" applyFont="1" applyBorder="1" applyAlignment="1">
      <alignment horizontal="right" vertical="top"/>
    </xf>
    <xf numFmtId="164" fontId="35" fillId="2" borderId="129" xfId="1886" applyNumberFormat="1" applyFont="1" applyBorder="1" applyAlignment="1">
      <alignment horizontal="right" vertical="top"/>
    </xf>
    <xf numFmtId="165" fontId="35" fillId="2" borderId="129" xfId="1886" applyNumberFormat="1" applyFont="1" applyBorder="1" applyAlignment="1">
      <alignment horizontal="right" vertical="top"/>
    </xf>
    <xf numFmtId="0" fontId="34" fillId="2" borderId="1" xfId="1887"/>
    <xf numFmtId="0" fontId="35" fillId="2" borderId="128" xfId="1887" applyFont="1" applyBorder="1" applyAlignment="1">
      <alignment horizontal="center" wrapText="1"/>
    </xf>
    <xf numFmtId="0" fontId="35" fillId="2" borderId="87" xfId="1887" applyFont="1" applyBorder="1" applyAlignment="1">
      <alignment horizontal="left" vertical="top" wrapText="1"/>
    </xf>
    <xf numFmtId="166" fontId="35" fillId="2" borderId="87" xfId="1887" applyNumberFormat="1" applyFont="1" applyBorder="1" applyAlignment="1">
      <alignment horizontal="right" vertical="top"/>
    </xf>
    <xf numFmtId="164" fontId="35" fillId="2" borderId="87" xfId="1887" applyNumberFormat="1" applyFont="1" applyBorder="1" applyAlignment="1">
      <alignment horizontal="right" vertical="top"/>
    </xf>
    <xf numFmtId="0" fontId="35" fillId="2" borderId="1" xfId="1887" applyFont="1" applyBorder="1" applyAlignment="1">
      <alignment horizontal="left" vertical="top" wrapText="1"/>
    </xf>
    <xf numFmtId="166" fontId="35" fillId="2" borderId="1" xfId="1887" applyNumberFormat="1" applyFont="1" applyBorder="1" applyAlignment="1">
      <alignment horizontal="right" vertical="top"/>
    </xf>
    <xf numFmtId="164" fontId="35" fillId="2" borderId="1" xfId="1887" applyNumberFormat="1" applyFont="1" applyBorder="1" applyAlignment="1">
      <alignment horizontal="right" vertical="top"/>
    </xf>
    <xf numFmtId="165" fontId="35" fillId="2" borderId="1" xfId="1887" applyNumberFormat="1" applyFont="1" applyBorder="1" applyAlignment="1">
      <alignment horizontal="right" vertical="top"/>
    </xf>
    <xf numFmtId="166" fontId="35" fillId="2" borderId="129" xfId="1887" applyNumberFormat="1" applyFont="1" applyBorder="1" applyAlignment="1">
      <alignment horizontal="right" vertical="top"/>
    </xf>
    <xf numFmtId="164" fontId="35" fillId="2" borderId="129" xfId="1887" applyNumberFormat="1" applyFont="1" applyBorder="1" applyAlignment="1">
      <alignment horizontal="right" vertical="top"/>
    </xf>
    <xf numFmtId="2" fontId="0" fillId="0" borderId="0" xfId="0" applyNumberFormat="1"/>
    <xf numFmtId="0" fontId="0" fillId="0" borderId="0" xfId="0" applyAlignment="1">
      <alignment horizontal="left"/>
    </xf>
    <xf numFmtId="169" fontId="0" fillId="0" borderId="0" xfId="0" applyNumberFormat="1" applyAlignment="1">
      <alignment horizontal="left"/>
    </xf>
    <xf numFmtId="0" fontId="0" fillId="0" borderId="0" xfId="0" applyAlignment="1">
      <alignment vertical="top" wrapText="1"/>
    </xf>
    <xf numFmtId="0" fontId="0" fillId="0" borderId="0" xfId="0" applyAlignment="1">
      <alignment horizontal="left" wrapText="1"/>
    </xf>
    <xf numFmtId="0" fontId="0" fillId="14" borderId="0" xfId="0" applyFill="1"/>
    <xf numFmtId="0" fontId="8" fillId="2" borderId="1" xfId="1842" applyFont="1" applyBorder="1" applyAlignment="1">
      <alignment horizontal="left" vertical="top" wrapText="1"/>
    </xf>
    <xf numFmtId="0" fontId="8" fillId="2" borderId="126" xfId="1231" applyFont="1" applyBorder="1" applyAlignment="1">
      <alignment horizontal="center" wrapText="1"/>
    </xf>
    <xf numFmtId="0" fontId="8" fillId="2" borderId="1" xfId="1858" applyFont="1" applyBorder="1" applyAlignment="1">
      <alignment horizontal="left" vertical="top" wrapText="1"/>
    </xf>
    <xf numFmtId="169" fontId="8" fillId="2" borderId="1" xfId="1843" applyNumberFormat="1" applyFont="1" applyBorder="1" applyAlignment="1">
      <alignment horizontal="right" vertical="top"/>
    </xf>
    <xf numFmtId="1" fontId="0" fillId="0" borderId="0" xfId="0" applyNumberFormat="1"/>
    <xf numFmtId="0" fontId="37" fillId="0" borderId="1" xfId="1888" applyFont="1" applyFill="1" applyBorder="1" applyAlignment="1">
      <alignment horizontal="center" wrapText="1"/>
    </xf>
    <xf numFmtId="0" fontId="37" fillId="0" borderId="1" xfId="1888" applyFont="1" applyFill="1" applyBorder="1" applyAlignment="1">
      <alignment horizontal="left" vertical="center" wrapText="1"/>
    </xf>
    <xf numFmtId="166" fontId="38" fillId="0" borderId="1" xfId="1888" applyNumberFormat="1" applyFont="1" applyFill="1" applyBorder="1" applyAlignment="1">
      <alignment horizontal="right" vertical="top"/>
    </xf>
    <xf numFmtId="164" fontId="38" fillId="0" borderId="1" xfId="1888" applyNumberFormat="1" applyFont="1" applyFill="1" applyBorder="1" applyAlignment="1">
      <alignment horizontal="right" vertical="top"/>
    </xf>
    <xf numFmtId="169" fontId="0" fillId="0" borderId="61" xfId="1543" applyNumberFormat="1" applyFont="1" applyBorder="1"/>
    <xf numFmtId="169" fontId="8" fillId="2" borderId="61" xfId="1543" applyNumberFormat="1" applyFont="1" applyFill="1" applyBorder="1" applyAlignment="1">
      <alignment horizontal="right" vertical="top"/>
    </xf>
    <xf numFmtId="169" fontId="8" fillId="2" borderId="1" xfId="1858" applyNumberFormat="1" applyFont="1" applyBorder="1" applyAlignment="1">
      <alignment horizontal="right" vertical="top"/>
    </xf>
    <xf numFmtId="0" fontId="0" fillId="0" borderId="79" xfId="0" applyFont="1" applyBorder="1" applyAlignment="1">
      <alignment wrapText="1"/>
    </xf>
    <xf numFmtId="0" fontId="0" fillId="0" borderId="79" xfId="0" applyFont="1" applyBorder="1" applyAlignment="1">
      <alignment vertical="top" wrapText="1"/>
    </xf>
    <xf numFmtId="0" fontId="3" fillId="2" borderId="11" xfId="710" applyFont="1" applyFill="1" applyBorder="1" applyAlignment="1">
      <alignment wrapText="1"/>
    </xf>
    <xf numFmtId="0" fontId="3" fillId="2" borderId="12" xfId="711" applyFont="1" applyFill="1" applyBorder="1" applyAlignment="1">
      <alignment wrapText="1"/>
    </xf>
    <xf numFmtId="0" fontId="3" fillId="0" borderId="1" xfId="710" applyFont="1" applyFill="1" applyBorder="1" applyAlignment="1">
      <alignment wrapText="1"/>
    </xf>
    <xf numFmtId="0" fontId="3" fillId="0" borderId="1" xfId="711" applyFont="1" applyFill="1" applyBorder="1" applyAlignment="1">
      <alignment wrapText="1"/>
    </xf>
    <xf numFmtId="169" fontId="3" fillId="2" borderId="17" xfId="1762" applyNumberFormat="1" applyFont="1" applyFill="1" applyBorder="1" applyAlignment="1">
      <alignment horizontal="right" vertical="center"/>
    </xf>
    <xf numFmtId="169" fontId="3" fillId="2" borderId="17" xfId="1791" applyNumberFormat="1" applyFont="1" applyFill="1" applyBorder="1" applyAlignment="1">
      <alignment horizontal="right" vertical="center"/>
    </xf>
    <xf numFmtId="169" fontId="3" fillId="2" borderId="17" xfId="722" applyNumberFormat="1" applyFont="1" applyFill="1" applyBorder="1" applyAlignment="1">
      <alignment horizontal="right" vertical="center"/>
    </xf>
    <xf numFmtId="169" fontId="8" fillId="2" borderId="87" xfId="1858" applyNumberFormat="1" applyFont="1" applyBorder="1" applyAlignment="1">
      <alignment horizontal="right" vertical="top"/>
    </xf>
    <xf numFmtId="169" fontId="3" fillId="2" borderId="18" xfId="1764" applyNumberFormat="1" applyFont="1" applyFill="1" applyBorder="1" applyAlignment="1">
      <alignment horizontal="right" vertical="center"/>
    </xf>
    <xf numFmtId="169" fontId="3" fillId="2" borderId="18" xfId="1793" applyNumberFormat="1" applyFont="1" applyFill="1" applyBorder="1" applyAlignment="1">
      <alignment horizontal="right" vertical="center"/>
    </xf>
    <xf numFmtId="169" fontId="3" fillId="2" borderId="18" xfId="724" applyNumberFormat="1" applyFont="1" applyFill="1" applyBorder="1" applyAlignment="1">
      <alignment horizontal="right" vertical="center"/>
    </xf>
    <xf numFmtId="169" fontId="3" fillId="2" borderId="18" xfId="1765" applyNumberFormat="1" applyFont="1" applyFill="1" applyBorder="1" applyAlignment="1">
      <alignment horizontal="right" vertical="center"/>
    </xf>
    <xf numFmtId="166" fontId="8" fillId="0" borderId="1" xfId="1865" applyNumberFormat="1" applyFont="1" applyFill="1" applyBorder="1" applyAlignment="1">
      <alignment horizontal="right" vertical="top"/>
    </xf>
    <xf numFmtId="166" fontId="0" fillId="0" borderId="0" xfId="0" applyNumberFormat="1" applyFill="1"/>
    <xf numFmtId="0" fontId="0" fillId="15" borderId="0" xfId="0" applyFill="1"/>
    <xf numFmtId="169" fontId="0" fillId="15" borderId="0" xfId="0" applyNumberFormat="1" applyFill="1" applyAlignment="1">
      <alignment horizontal="left" indent="1"/>
    </xf>
    <xf numFmtId="0" fontId="33" fillId="5" borderId="128" xfId="1865" applyFont="1" applyFill="1" applyBorder="1" applyAlignment="1">
      <alignment horizontal="center" wrapText="1"/>
    </xf>
    <xf numFmtId="0" fontId="33" fillId="5" borderId="87" xfId="1865" applyFont="1" applyFill="1" applyBorder="1" applyAlignment="1">
      <alignment horizontal="left" vertical="top" wrapText="1"/>
    </xf>
    <xf numFmtId="166" fontId="33" fillId="5" borderId="87" xfId="1865" applyNumberFormat="1" applyFont="1" applyFill="1" applyBorder="1" applyAlignment="1">
      <alignment horizontal="right" vertical="top"/>
    </xf>
    <xf numFmtId="0" fontId="33" fillId="5" borderId="1" xfId="1865" applyFont="1" applyFill="1" applyBorder="1" applyAlignment="1">
      <alignment horizontal="left" vertical="top" wrapText="1"/>
    </xf>
    <xf numFmtId="166" fontId="33" fillId="5" borderId="1" xfId="1865" applyNumberFormat="1" applyFont="1" applyFill="1" applyBorder="1" applyAlignment="1">
      <alignment horizontal="right" vertical="top"/>
    </xf>
    <xf numFmtId="166" fontId="33" fillId="5" borderId="129" xfId="1865" applyNumberFormat="1" applyFont="1" applyFill="1" applyBorder="1" applyAlignment="1">
      <alignment horizontal="right" vertical="top"/>
    </xf>
    <xf numFmtId="0" fontId="8" fillId="2" borderId="1" xfId="1867" applyFont="1" applyBorder="1" applyAlignment="1">
      <alignment horizontal="center" wrapText="1"/>
    </xf>
    <xf numFmtId="0" fontId="39" fillId="0" borderId="0" xfId="0" applyFont="1"/>
    <xf numFmtId="166" fontId="39" fillId="0" borderId="0" xfId="0" applyNumberFormat="1" applyFont="1"/>
    <xf numFmtId="0" fontId="40" fillId="2" borderId="1" xfId="1867" applyFont="1"/>
    <xf numFmtId="166" fontId="41" fillId="0" borderId="0" xfId="0" applyNumberFormat="1" applyFont="1"/>
    <xf numFmtId="166" fontId="39" fillId="16" borderId="0" xfId="0" applyNumberFormat="1" applyFont="1" applyFill="1"/>
    <xf numFmtId="169" fontId="0" fillId="16" borderId="0" xfId="0" applyNumberFormat="1" applyFill="1"/>
    <xf numFmtId="169" fontId="0" fillId="0" borderId="79" xfId="0" applyNumberFormat="1" applyFont="1" applyBorder="1" applyAlignment="1">
      <alignment vertical="top" wrapText="1"/>
    </xf>
    <xf numFmtId="0" fontId="33" fillId="16" borderId="1" xfId="1861" applyFont="1" applyFill="1" applyBorder="1" applyAlignment="1">
      <alignment horizontal="left" vertical="top" wrapText="1"/>
    </xf>
    <xf numFmtId="164" fontId="33" fillId="16" borderId="1" xfId="1861" applyNumberFormat="1" applyFont="1" applyFill="1" applyBorder="1" applyAlignment="1">
      <alignment horizontal="right" vertical="top"/>
    </xf>
    <xf numFmtId="166" fontId="33" fillId="16" borderId="1" xfId="1861" applyNumberFormat="1" applyFont="1" applyFill="1" applyBorder="1" applyAlignment="1">
      <alignment horizontal="right" vertical="top"/>
    </xf>
    <xf numFmtId="0" fontId="5" fillId="14" borderId="1" xfId="1236" applyFill="1"/>
    <xf numFmtId="169" fontId="5" fillId="2" borderId="1" xfId="1236" applyNumberFormat="1"/>
    <xf numFmtId="169" fontId="3" fillId="2" borderId="61" xfId="1208" applyNumberFormat="1" applyFont="1" applyFill="1" applyBorder="1" applyAlignment="1">
      <alignment horizontal="right" vertical="center"/>
    </xf>
    <xf numFmtId="169" fontId="3" fillId="2" borderId="61" xfId="1210" applyNumberFormat="1" applyFont="1" applyFill="1" applyBorder="1" applyAlignment="1">
      <alignment horizontal="right" vertical="center"/>
    </xf>
    <xf numFmtId="164" fontId="33" fillId="6" borderId="1" xfId="1880" applyNumberFormat="1" applyFont="1" applyFill="1" applyBorder="1" applyAlignment="1">
      <alignment horizontal="right" vertical="top"/>
    </xf>
    <xf numFmtId="166" fontId="33" fillId="6" borderId="1" xfId="1880" applyNumberFormat="1" applyFont="1" applyFill="1" applyBorder="1" applyAlignment="1">
      <alignment horizontal="right" vertical="top"/>
    </xf>
    <xf numFmtId="0" fontId="3" fillId="6" borderId="5" xfId="1205" applyFont="1" applyFill="1" applyBorder="1" applyAlignment="1">
      <alignment horizontal="left" vertical="top" wrapText="1"/>
    </xf>
    <xf numFmtId="0" fontId="0" fillId="0" borderId="0" xfId="0" applyAlignment="1">
      <alignment horizontal="center" wrapText="1"/>
    </xf>
    <xf numFmtId="0" fontId="8" fillId="2" borderId="1" xfId="1842" applyFont="1" applyBorder="1" applyAlignment="1">
      <alignment horizontal="left" vertical="top" wrapText="1"/>
    </xf>
    <xf numFmtId="167" fontId="8" fillId="4" borderId="87" xfId="1229" applyNumberFormat="1" applyFont="1" applyFill="1" applyBorder="1" applyAlignment="1">
      <alignment horizontal="right" vertical="top"/>
    </xf>
    <xf numFmtId="166" fontId="8" fillId="4" borderId="87" xfId="1229" applyNumberFormat="1" applyFont="1" applyFill="1" applyBorder="1" applyAlignment="1">
      <alignment horizontal="right" vertical="top"/>
    </xf>
    <xf numFmtId="0" fontId="0" fillId="0" borderId="0" xfId="0" applyNumberFormat="1"/>
    <xf numFmtId="169" fontId="8" fillId="2" borderId="87" xfId="1842" applyNumberFormat="1" applyFont="1" applyBorder="1" applyAlignment="1">
      <alignment horizontal="right" vertical="top"/>
    </xf>
    <xf numFmtId="169" fontId="8" fillId="2" borderId="1" xfId="1842" applyNumberFormat="1" applyFont="1" applyBorder="1" applyAlignment="1">
      <alignment horizontal="right" vertical="top"/>
    </xf>
    <xf numFmtId="0" fontId="8" fillId="2" borderId="1" xfId="1865" applyFont="1" applyBorder="1" applyAlignment="1">
      <alignment horizontal="left" vertical="top" wrapText="1"/>
    </xf>
    <xf numFmtId="0" fontId="0" fillId="0" borderId="0" xfId="0" applyAlignment="1">
      <alignment horizontal="center" vertical="top" wrapText="1"/>
    </xf>
    <xf numFmtId="0" fontId="8" fillId="2" borderId="126" xfId="1229" applyFont="1" applyBorder="1" applyAlignment="1">
      <alignment wrapText="1"/>
    </xf>
    <xf numFmtId="0" fontId="9" fillId="4" borderId="79" xfId="0" applyFont="1" applyFill="1" applyBorder="1" applyAlignment="1">
      <alignment wrapText="1"/>
    </xf>
    <xf numFmtId="170" fontId="32" fillId="2" borderId="1" xfId="1861" applyNumberFormat="1"/>
    <xf numFmtId="0" fontId="0" fillId="4" borderId="79" xfId="0" applyFont="1" applyFill="1" applyBorder="1" applyAlignment="1">
      <alignment wrapText="1"/>
    </xf>
    <xf numFmtId="0" fontId="0" fillId="0" borderId="1" xfId="0" applyFont="1" applyBorder="1" applyAlignment="1">
      <alignment vertical="top" wrapText="1"/>
    </xf>
    <xf numFmtId="0" fontId="5" fillId="2" borderId="1" xfId="1236" applyFont="1"/>
    <xf numFmtId="0" fontId="8" fillId="2" borderId="1" xfId="1234" applyFont="1" applyBorder="1" applyAlignment="1">
      <alignment horizontal="left" vertical="top" wrapText="1"/>
    </xf>
    <xf numFmtId="0" fontId="8" fillId="2" borderId="129" xfId="1234" applyFont="1" applyBorder="1" applyAlignment="1">
      <alignment horizontal="left" vertical="top" wrapText="1"/>
    </xf>
    <xf numFmtId="170" fontId="8" fillId="4" borderId="120" xfId="1543" applyNumberFormat="1" applyFont="1" applyFill="1" applyBorder="1" applyAlignment="1">
      <alignment horizontal="right" vertical="center"/>
    </xf>
    <xf numFmtId="164" fontId="8" fillId="4" borderId="120" xfId="0" applyNumberFormat="1" applyFont="1" applyFill="1" applyBorder="1" applyAlignment="1">
      <alignment horizontal="right" vertical="center"/>
    </xf>
    <xf numFmtId="0" fontId="42" fillId="2" borderId="1" xfId="1889"/>
    <xf numFmtId="0" fontId="43" fillId="2" borderId="39" xfId="1889" applyFont="1" applyBorder="1" applyAlignment="1">
      <alignment horizontal="center" wrapText="1"/>
    </xf>
    <xf numFmtId="0" fontId="43" fillId="2" borderId="40" xfId="1889" applyFont="1" applyBorder="1" applyAlignment="1">
      <alignment horizontal="center" wrapText="1"/>
    </xf>
    <xf numFmtId="0" fontId="43" fillId="2" borderId="41" xfId="1889" applyFont="1" applyBorder="1" applyAlignment="1">
      <alignment horizontal="center" wrapText="1"/>
    </xf>
    <xf numFmtId="164" fontId="43" fillId="2" borderId="42" xfId="1889" applyNumberFormat="1" applyFont="1" applyBorder="1" applyAlignment="1">
      <alignment horizontal="right" vertical="center"/>
    </xf>
    <xf numFmtId="166" fontId="43" fillId="2" borderId="43" xfId="1889" applyNumberFormat="1" applyFont="1" applyBorder="1" applyAlignment="1">
      <alignment horizontal="right" vertical="center"/>
    </xf>
    <xf numFmtId="164" fontId="43" fillId="2" borderId="43" xfId="1889" applyNumberFormat="1" applyFont="1" applyBorder="1" applyAlignment="1">
      <alignment horizontal="right" vertical="center"/>
    </xf>
    <xf numFmtId="166" fontId="43" fillId="2" borderId="44" xfId="1889" applyNumberFormat="1" applyFont="1" applyBorder="1" applyAlignment="1">
      <alignment horizontal="right" vertical="center"/>
    </xf>
    <xf numFmtId="0" fontId="43" fillId="2" borderId="36" xfId="1889" applyFont="1" applyBorder="1" applyAlignment="1">
      <alignment horizontal="left" vertical="top" wrapText="1"/>
    </xf>
    <xf numFmtId="164" fontId="43" fillId="2" borderId="45" xfId="1889" applyNumberFormat="1" applyFont="1" applyBorder="1" applyAlignment="1">
      <alignment horizontal="right" vertical="center"/>
    </xf>
    <xf numFmtId="166" fontId="43" fillId="2" borderId="46" xfId="1889" applyNumberFormat="1" applyFont="1" applyBorder="1" applyAlignment="1">
      <alignment horizontal="right" vertical="center"/>
    </xf>
    <xf numFmtId="164" fontId="43" fillId="2" borderId="46" xfId="1889" applyNumberFormat="1" applyFont="1" applyBorder="1" applyAlignment="1">
      <alignment horizontal="right" vertical="center"/>
    </xf>
    <xf numFmtId="166" fontId="43" fillId="2" borderId="47" xfId="1889" applyNumberFormat="1" applyFont="1" applyBorder="1" applyAlignment="1">
      <alignment horizontal="right" vertical="center"/>
    </xf>
    <xf numFmtId="165" fontId="43" fillId="2" borderId="46" xfId="1889" applyNumberFormat="1" applyFont="1" applyBorder="1" applyAlignment="1">
      <alignment horizontal="right" vertical="center"/>
    </xf>
    <xf numFmtId="0" fontId="43" fillId="2" borderId="38" xfId="1889" applyFont="1" applyBorder="1" applyAlignment="1">
      <alignment horizontal="left" vertical="top" wrapText="1"/>
    </xf>
    <xf numFmtId="164" fontId="43" fillId="2" borderId="48" xfId="1889" applyNumberFormat="1" applyFont="1" applyBorder="1" applyAlignment="1">
      <alignment horizontal="right" vertical="center"/>
    </xf>
    <xf numFmtId="166" fontId="43" fillId="2" borderId="49" xfId="1889" applyNumberFormat="1" applyFont="1" applyBorder="1" applyAlignment="1">
      <alignment horizontal="right" vertical="center"/>
    </xf>
    <xf numFmtId="164" fontId="43" fillId="2" borderId="49" xfId="1889" applyNumberFormat="1" applyFont="1" applyBorder="1" applyAlignment="1">
      <alignment horizontal="right" vertical="center"/>
    </xf>
    <xf numFmtId="166" fontId="43" fillId="2" borderId="50" xfId="1889" applyNumberFormat="1" applyFont="1" applyBorder="1" applyAlignment="1">
      <alignment horizontal="right" vertical="center"/>
    </xf>
    <xf numFmtId="0" fontId="43" fillId="2" borderId="53" xfId="1890" applyFont="1" applyBorder="1" applyAlignment="1">
      <alignment horizontal="center" wrapText="1"/>
    </xf>
    <xf numFmtId="0" fontId="43" fillId="2" borderId="54" xfId="1890" applyFont="1" applyBorder="1" applyAlignment="1">
      <alignment horizontal="center" wrapText="1"/>
    </xf>
    <xf numFmtId="0" fontId="43" fillId="2" borderId="55" xfId="1890" applyFont="1" applyBorder="1" applyAlignment="1">
      <alignment horizontal="center" wrapText="1"/>
    </xf>
    <xf numFmtId="0" fontId="43" fillId="2" borderId="31" xfId="1890" applyFont="1" applyBorder="1" applyAlignment="1">
      <alignment horizontal="left" vertical="top" wrapText="1"/>
    </xf>
    <xf numFmtId="167" fontId="43" fillId="2" borderId="43" xfId="1890" applyNumberFormat="1" applyFont="1" applyBorder="1" applyAlignment="1">
      <alignment horizontal="right" vertical="center"/>
    </xf>
    <xf numFmtId="167" fontId="43" fillId="2" borderId="44" xfId="1890" applyNumberFormat="1" applyFont="1" applyBorder="1" applyAlignment="1">
      <alignment horizontal="right" vertical="center"/>
    </xf>
    <xf numFmtId="0" fontId="43" fillId="2" borderId="36" xfId="1890" applyFont="1" applyBorder="1" applyAlignment="1">
      <alignment horizontal="left" vertical="top" wrapText="1"/>
    </xf>
    <xf numFmtId="166" fontId="43" fillId="2" borderId="45" xfId="1890" applyNumberFormat="1" applyFont="1" applyBorder="1" applyAlignment="1">
      <alignment horizontal="right" vertical="center"/>
    </xf>
    <xf numFmtId="168" fontId="43" fillId="2" borderId="46" xfId="1890" applyNumberFormat="1" applyFont="1" applyBorder="1" applyAlignment="1">
      <alignment horizontal="right" vertical="center"/>
    </xf>
    <xf numFmtId="167" fontId="43" fillId="2" borderId="47" xfId="1890" applyNumberFormat="1" applyFont="1" applyBorder="1" applyAlignment="1">
      <alignment horizontal="right" vertical="center"/>
    </xf>
    <xf numFmtId="167" fontId="43" fillId="2" borderId="46" xfId="1890" applyNumberFormat="1" applyFont="1" applyBorder="1" applyAlignment="1">
      <alignment horizontal="right" vertical="center"/>
    </xf>
    <xf numFmtId="0" fontId="43" fillId="2" borderId="38" xfId="1890" applyFont="1" applyBorder="1" applyAlignment="1">
      <alignment horizontal="left" vertical="top" wrapText="1"/>
    </xf>
    <xf numFmtId="166" fontId="43" fillId="2" borderId="48" xfId="1890" applyNumberFormat="1" applyFont="1" applyBorder="1" applyAlignment="1">
      <alignment horizontal="right" vertical="center"/>
    </xf>
    <xf numFmtId="167" fontId="43" fillId="2" borderId="49" xfId="1890" applyNumberFormat="1" applyFont="1" applyBorder="1" applyAlignment="1">
      <alignment horizontal="right" vertical="center"/>
    </xf>
    <xf numFmtId="0" fontId="43" fillId="2" borderId="50" xfId="1890" applyFont="1" applyBorder="1" applyAlignment="1">
      <alignment horizontal="left" vertical="center" wrapText="1"/>
    </xf>
    <xf numFmtId="166" fontId="43" fillId="4" borderId="42" xfId="1890" applyNumberFormat="1" applyFont="1" applyFill="1" applyBorder="1" applyAlignment="1">
      <alignment horizontal="right" vertical="center"/>
    </xf>
    <xf numFmtId="0" fontId="0" fillId="4" borderId="0" xfId="0" applyFill="1" applyAlignment="1">
      <alignment wrapText="1"/>
    </xf>
    <xf numFmtId="0" fontId="0" fillId="0" borderId="61" xfId="0" applyBorder="1" applyAlignment="1">
      <alignment horizontal="left"/>
    </xf>
    <xf numFmtId="0" fontId="0" fillId="0" borderId="61" xfId="0" applyBorder="1" applyAlignment="1">
      <alignment vertical="top" wrapText="1"/>
    </xf>
    <xf numFmtId="0" fontId="0" fillId="0" borderId="61" xfId="0" applyBorder="1" applyAlignment="1">
      <alignment horizontal="left" wrapText="1"/>
    </xf>
    <xf numFmtId="1" fontId="0" fillId="0" borderId="61" xfId="0" applyNumberFormat="1" applyBorder="1"/>
    <xf numFmtId="0" fontId="0" fillId="0" borderId="61" xfId="0" applyBorder="1" applyAlignment="1">
      <alignment horizontal="left" vertical="top" wrapText="1"/>
    </xf>
    <xf numFmtId="169" fontId="0" fillId="0" borderId="61" xfId="0" applyNumberFormat="1" applyBorder="1"/>
    <xf numFmtId="0" fontId="42" fillId="2" borderId="1" xfId="1891"/>
    <xf numFmtId="0" fontId="43" fillId="2" borderId="39" xfId="1891" applyFont="1" applyBorder="1" applyAlignment="1">
      <alignment horizontal="center" wrapText="1"/>
    </xf>
    <xf numFmtId="0" fontId="43" fillId="2" borderId="40" xfId="1891" applyFont="1" applyBorder="1" applyAlignment="1">
      <alignment horizontal="center" wrapText="1"/>
    </xf>
    <xf numFmtId="0" fontId="43" fillId="2" borderId="41" xfId="1891" applyFont="1" applyBorder="1" applyAlignment="1">
      <alignment horizontal="center" wrapText="1"/>
    </xf>
    <xf numFmtId="164" fontId="43" fillId="2" borderId="42" xfId="1891" applyNumberFormat="1" applyFont="1" applyBorder="1" applyAlignment="1">
      <alignment horizontal="right" vertical="center"/>
    </xf>
    <xf numFmtId="166" fontId="43" fillId="2" borderId="43" xfId="1891" applyNumberFormat="1" applyFont="1" applyBorder="1" applyAlignment="1">
      <alignment horizontal="right" vertical="center"/>
    </xf>
    <xf numFmtId="164" fontId="43" fillId="2" borderId="43" xfId="1891" applyNumberFormat="1" applyFont="1" applyBorder="1" applyAlignment="1">
      <alignment horizontal="right" vertical="center"/>
    </xf>
    <xf numFmtId="165" fontId="43" fillId="2" borderId="43" xfId="1891" applyNumberFormat="1" applyFont="1" applyBorder="1" applyAlignment="1">
      <alignment horizontal="right" vertical="center"/>
    </xf>
    <xf numFmtId="166" fontId="43" fillId="2" borderId="44" xfId="1891" applyNumberFormat="1" applyFont="1" applyBorder="1" applyAlignment="1">
      <alignment horizontal="right" vertical="center"/>
    </xf>
    <xf numFmtId="0" fontId="43" fillId="2" borderId="36" xfId="1891" applyFont="1" applyBorder="1" applyAlignment="1">
      <alignment horizontal="left" vertical="top" wrapText="1"/>
    </xf>
    <xf numFmtId="164" fontId="43" fillId="2" borderId="45" xfId="1891" applyNumberFormat="1" applyFont="1" applyBorder="1" applyAlignment="1">
      <alignment horizontal="right" vertical="center"/>
    </xf>
    <xf numFmtId="166" fontId="43" fillId="2" borderId="46" xfId="1891" applyNumberFormat="1" applyFont="1" applyBorder="1" applyAlignment="1">
      <alignment horizontal="right" vertical="center"/>
    </xf>
    <xf numFmtId="164" fontId="43" fillId="2" borderId="46" xfId="1891" applyNumberFormat="1" applyFont="1" applyBorder="1" applyAlignment="1">
      <alignment horizontal="right" vertical="center"/>
    </xf>
    <xf numFmtId="165" fontId="43" fillId="2" borderId="46" xfId="1891" applyNumberFormat="1" applyFont="1" applyBorder="1" applyAlignment="1">
      <alignment horizontal="right" vertical="center"/>
    </xf>
    <xf numFmtId="166" fontId="43" fillId="2" borderId="47" xfId="1891" applyNumberFormat="1" applyFont="1" applyBorder="1" applyAlignment="1">
      <alignment horizontal="right" vertical="center"/>
    </xf>
    <xf numFmtId="0" fontId="43" fillId="2" borderId="38" xfId="1891" applyFont="1" applyBorder="1" applyAlignment="1">
      <alignment horizontal="left" vertical="top" wrapText="1"/>
    </xf>
    <xf numFmtId="164" fontId="43" fillId="2" borderId="48" xfId="1891" applyNumberFormat="1" applyFont="1" applyBorder="1" applyAlignment="1">
      <alignment horizontal="right" vertical="center"/>
    </xf>
    <xf numFmtId="166" fontId="43" fillId="2" borderId="49" xfId="1891" applyNumberFormat="1" applyFont="1" applyBorder="1" applyAlignment="1">
      <alignment horizontal="right" vertical="center"/>
    </xf>
    <xf numFmtId="164" fontId="43" fillId="2" borderId="49" xfId="1891" applyNumberFormat="1" applyFont="1" applyBorder="1" applyAlignment="1">
      <alignment horizontal="right" vertical="center"/>
    </xf>
    <xf numFmtId="165" fontId="43" fillId="2" borderId="49" xfId="1891" applyNumberFormat="1" applyFont="1" applyBorder="1" applyAlignment="1">
      <alignment horizontal="right" vertical="center"/>
    </xf>
    <xf numFmtId="166" fontId="43" fillId="2" borderId="50" xfId="1891" applyNumberFormat="1" applyFont="1" applyBorder="1" applyAlignment="1">
      <alignment horizontal="right" vertical="center"/>
    </xf>
    <xf numFmtId="0" fontId="42" fillId="2" borderId="1" xfId="1892"/>
    <xf numFmtId="0" fontId="43" fillId="2" borderId="39" xfId="1892" applyFont="1" applyBorder="1" applyAlignment="1">
      <alignment horizontal="center" wrapText="1"/>
    </xf>
    <xf numFmtId="0" fontId="43" fillId="2" borderId="40" xfId="1892" applyFont="1" applyBorder="1" applyAlignment="1">
      <alignment horizontal="center" wrapText="1"/>
    </xf>
    <xf numFmtId="0" fontId="43" fillId="2" borderId="41" xfId="1892" applyFont="1" applyBorder="1" applyAlignment="1">
      <alignment horizontal="center" wrapText="1"/>
    </xf>
    <xf numFmtId="164" fontId="43" fillId="2" borderId="42" xfId="1892" applyNumberFormat="1" applyFont="1" applyBorder="1" applyAlignment="1">
      <alignment horizontal="right" vertical="center"/>
    </xf>
    <xf numFmtId="166" fontId="43" fillId="2" borderId="43" xfId="1892" applyNumberFormat="1" applyFont="1" applyBorder="1" applyAlignment="1">
      <alignment horizontal="right" vertical="center"/>
    </xf>
    <xf numFmtId="164" fontId="43" fillId="2" borderId="43" xfId="1892" applyNumberFormat="1" applyFont="1" applyBorder="1" applyAlignment="1">
      <alignment horizontal="right" vertical="center"/>
    </xf>
    <xf numFmtId="166" fontId="43" fillId="2" borderId="44" xfId="1892" applyNumberFormat="1" applyFont="1" applyBorder="1" applyAlignment="1">
      <alignment horizontal="right" vertical="center"/>
    </xf>
    <xf numFmtId="0" fontId="43" fillId="2" borderId="36" xfId="1892" applyFont="1" applyBorder="1" applyAlignment="1">
      <alignment horizontal="left" vertical="top" wrapText="1"/>
    </xf>
    <xf numFmtId="164" fontId="43" fillId="2" borderId="45" xfId="1892" applyNumberFormat="1" applyFont="1" applyBorder="1" applyAlignment="1">
      <alignment horizontal="right" vertical="center"/>
    </xf>
    <xf numFmtId="166" fontId="43" fillId="2" borderId="46" xfId="1892" applyNumberFormat="1" applyFont="1" applyBorder="1" applyAlignment="1">
      <alignment horizontal="right" vertical="center"/>
    </xf>
    <xf numFmtId="164" fontId="43" fillId="2" borderId="46" xfId="1892" applyNumberFormat="1" applyFont="1" applyBorder="1" applyAlignment="1">
      <alignment horizontal="right" vertical="center"/>
    </xf>
    <xf numFmtId="166" fontId="43" fillId="2" borderId="47" xfId="1892" applyNumberFormat="1" applyFont="1" applyBorder="1" applyAlignment="1">
      <alignment horizontal="right" vertical="center"/>
    </xf>
    <xf numFmtId="0" fontId="43" fillId="2" borderId="38" xfId="1892" applyFont="1" applyBorder="1" applyAlignment="1">
      <alignment horizontal="left" vertical="top" wrapText="1"/>
    </xf>
    <xf numFmtId="164" fontId="43" fillId="2" borderId="48" xfId="1892" applyNumberFormat="1" applyFont="1" applyBorder="1" applyAlignment="1">
      <alignment horizontal="right" vertical="center"/>
    </xf>
    <xf numFmtId="166" fontId="43" fillId="2" borderId="49" xfId="1892" applyNumberFormat="1" applyFont="1" applyBorder="1" applyAlignment="1">
      <alignment horizontal="right" vertical="center"/>
    </xf>
    <xf numFmtId="164" fontId="43" fillId="2" borderId="49" xfId="1892" applyNumberFormat="1" applyFont="1" applyBorder="1" applyAlignment="1">
      <alignment horizontal="right" vertical="center"/>
    </xf>
    <xf numFmtId="166" fontId="43" fillId="2" borderId="50" xfId="1892" applyNumberFormat="1" applyFont="1" applyBorder="1" applyAlignment="1">
      <alignment horizontal="right" vertical="center"/>
    </xf>
    <xf numFmtId="0" fontId="43" fillId="2" borderId="32" xfId="1893" applyFont="1" applyBorder="1" applyAlignment="1">
      <alignment horizontal="center" wrapText="1"/>
    </xf>
    <xf numFmtId="0" fontId="43" fillId="2" borderId="33" xfId="1893" applyFont="1" applyBorder="1" applyAlignment="1">
      <alignment horizontal="center" wrapText="1"/>
    </xf>
    <xf numFmtId="0" fontId="42" fillId="2" borderId="1" xfId="1893"/>
    <xf numFmtId="0" fontId="43" fillId="2" borderId="39" xfId="1893" applyFont="1" applyBorder="1" applyAlignment="1">
      <alignment horizontal="center" wrapText="1"/>
    </xf>
    <xf numFmtId="0" fontId="43" fillId="2" borderId="40" xfId="1893" applyFont="1" applyBorder="1" applyAlignment="1">
      <alignment horizontal="center" wrapText="1"/>
    </xf>
    <xf numFmtId="0" fontId="43" fillId="2" borderId="41" xfId="1893" applyFont="1" applyBorder="1" applyAlignment="1">
      <alignment horizontal="center" wrapText="1"/>
    </xf>
    <xf numFmtId="0" fontId="43" fillId="2" borderId="30" xfId="1893" applyFont="1" applyBorder="1" applyAlignment="1">
      <alignment horizontal="left" vertical="top" wrapText="1"/>
    </xf>
    <xf numFmtId="0" fontId="43" fillId="2" borderId="31" xfId="1893" applyFont="1" applyBorder="1" applyAlignment="1">
      <alignment horizontal="left" vertical="top"/>
    </xf>
    <xf numFmtId="167" fontId="43" fillId="2" borderId="42" xfId="1893" applyNumberFormat="1" applyFont="1" applyBorder="1" applyAlignment="1">
      <alignment horizontal="right" vertical="center"/>
    </xf>
    <xf numFmtId="167" fontId="43" fillId="2" borderId="43" xfId="1893" applyNumberFormat="1" applyFont="1" applyBorder="1" applyAlignment="1">
      <alignment horizontal="right" vertical="center"/>
    </xf>
    <xf numFmtId="166" fontId="43" fillId="2" borderId="44" xfId="1893" applyNumberFormat="1" applyFont="1" applyBorder="1" applyAlignment="1">
      <alignment horizontal="right" vertical="center"/>
    </xf>
    <xf numFmtId="0" fontId="43" fillId="2" borderId="36" xfId="1893" applyFont="1" applyBorder="1" applyAlignment="1">
      <alignment horizontal="left" vertical="top" wrapText="1"/>
    </xf>
    <xf numFmtId="167" fontId="43" fillId="2" borderId="45" xfId="1893" applyNumberFormat="1" applyFont="1" applyBorder="1" applyAlignment="1">
      <alignment horizontal="right" vertical="center"/>
    </xf>
    <xf numFmtId="167" fontId="43" fillId="2" borderId="46" xfId="1893" applyNumberFormat="1" applyFont="1" applyBorder="1" applyAlignment="1">
      <alignment horizontal="right" vertical="center"/>
    </xf>
    <xf numFmtId="166" fontId="43" fillId="2" borderId="47" xfId="1893" applyNumberFormat="1" applyFont="1" applyBorder="1" applyAlignment="1">
      <alignment horizontal="right" vertical="center"/>
    </xf>
    <xf numFmtId="0" fontId="43" fillId="2" borderId="38" xfId="1893" applyFont="1" applyBorder="1" applyAlignment="1">
      <alignment horizontal="left" vertical="top" wrapText="1"/>
    </xf>
    <xf numFmtId="167" fontId="43" fillId="2" borderId="48" xfId="1893" applyNumberFormat="1" applyFont="1" applyBorder="1" applyAlignment="1">
      <alignment horizontal="right" vertical="center"/>
    </xf>
    <xf numFmtId="167" fontId="43" fillId="2" borderId="49" xfId="1893" applyNumberFormat="1" applyFont="1" applyBorder="1" applyAlignment="1">
      <alignment horizontal="right" vertical="center"/>
    </xf>
    <xf numFmtId="166" fontId="43" fillId="2" borderId="50" xfId="1893" applyNumberFormat="1" applyFont="1" applyBorder="1" applyAlignment="1">
      <alignment horizontal="right" vertical="center"/>
    </xf>
    <xf numFmtId="0" fontId="43" fillId="2" borderId="32" xfId="1894" applyFont="1" applyBorder="1" applyAlignment="1">
      <alignment horizontal="center" wrapText="1"/>
    </xf>
    <xf numFmtId="0" fontId="43" fillId="2" borderId="33" xfId="1894" applyFont="1" applyBorder="1" applyAlignment="1">
      <alignment horizontal="center" wrapText="1"/>
    </xf>
    <xf numFmtId="0" fontId="42" fillId="2" borderId="1" xfId="1894"/>
    <xf numFmtId="0" fontId="43" fillId="2" borderId="39" xfId="1894" applyFont="1" applyBorder="1" applyAlignment="1">
      <alignment horizontal="center" wrapText="1"/>
    </xf>
    <xf numFmtId="0" fontId="43" fillId="2" borderId="40" xfId="1894" applyFont="1" applyBorder="1" applyAlignment="1">
      <alignment horizontal="center" wrapText="1"/>
    </xf>
    <xf numFmtId="0" fontId="43" fillId="2" borderId="41" xfId="1894" applyFont="1" applyBorder="1" applyAlignment="1">
      <alignment horizontal="center" wrapText="1"/>
    </xf>
    <xf numFmtId="0" fontId="43" fillId="2" borderId="30" xfId="1894" applyFont="1" applyBorder="1" applyAlignment="1">
      <alignment horizontal="left" vertical="top" wrapText="1"/>
    </xf>
    <xf numFmtId="0" fontId="43" fillId="2" borderId="31" xfId="1894" applyFont="1" applyBorder="1" applyAlignment="1">
      <alignment horizontal="left" vertical="top"/>
    </xf>
    <xf numFmtId="167" fontId="43" fillId="2" borderId="42" xfId="1894" applyNumberFormat="1" applyFont="1" applyBorder="1" applyAlignment="1">
      <alignment horizontal="right" vertical="center"/>
    </xf>
    <xf numFmtId="167" fontId="43" fillId="2" borderId="43" xfId="1894" applyNumberFormat="1" applyFont="1" applyBorder="1" applyAlignment="1">
      <alignment horizontal="right" vertical="center"/>
    </xf>
    <xf numFmtId="166" fontId="43" fillId="2" borderId="44" xfId="1894" applyNumberFormat="1" applyFont="1" applyBorder="1" applyAlignment="1">
      <alignment horizontal="right" vertical="center"/>
    </xf>
    <xf numFmtId="0" fontId="43" fillId="2" borderId="36" xfId="1894" applyFont="1" applyBorder="1" applyAlignment="1">
      <alignment horizontal="left" vertical="top" wrapText="1"/>
    </xf>
    <xf numFmtId="167" fontId="43" fillId="2" borderId="45" xfId="1894" applyNumberFormat="1" applyFont="1" applyBorder="1" applyAlignment="1">
      <alignment horizontal="right" vertical="center"/>
    </xf>
    <xf numFmtId="167" fontId="43" fillId="2" borderId="46" xfId="1894" applyNumberFormat="1" applyFont="1" applyBorder="1" applyAlignment="1">
      <alignment horizontal="right" vertical="center"/>
    </xf>
    <xf numFmtId="166" fontId="43" fillId="2" borderId="47" xfId="1894" applyNumberFormat="1" applyFont="1" applyBorder="1" applyAlignment="1">
      <alignment horizontal="right" vertical="center"/>
    </xf>
    <xf numFmtId="0" fontId="43" fillId="2" borderId="38" xfId="1894" applyFont="1" applyBorder="1" applyAlignment="1">
      <alignment horizontal="left" vertical="top" wrapText="1"/>
    </xf>
    <xf numFmtId="167" fontId="43" fillId="2" borderId="48" xfId="1894" applyNumberFormat="1" applyFont="1" applyBorder="1" applyAlignment="1">
      <alignment horizontal="right" vertical="center"/>
    </xf>
    <xf numFmtId="167" fontId="43" fillId="2" borderId="49" xfId="1894" applyNumberFormat="1" applyFont="1" applyBorder="1" applyAlignment="1">
      <alignment horizontal="right" vertical="center"/>
    </xf>
    <xf numFmtId="166" fontId="43" fillId="2" borderId="50" xfId="1894" applyNumberFormat="1" applyFont="1" applyBorder="1" applyAlignment="1">
      <alignment horizontal="right" vertical="center"/>
    </xf>
    <xf numFmtId="0" fontId="43" fillId="2" borderId="32" xfId="1895" applyFont="1" applyBorder="1" applyAlignment="1">
      <alignment horizontal="center" wrapText="1"/>
    </xf>
    <xf numFmtId="0" fontId="43" fillId="2" borderId="33" xfId="1895" applyFont="1" applyBorder="1" applyAlignment="1">
      <alignment horizontal="center" wrapText="1"/>
    </xf>
    <xf numFmtId="0" fontId="42" fillId="2" borderId="1" xfId="1895"/>
    <xf numFmtId="0" fontId="43" fillId="2" borderId="39" xfId="1895" applyFont="1" applyBorder="1" applyAlignment="1">
      <alignment horizontal="center" wrapText="1"/>
    </xf>
    <xf numFmtId="0" fontId="43" fillId="2" borderId="40" xfId="1895" applyFont="1" applyBorder="1" applyAlignment="1">
      <alignment horizontal="center" wrapText="1"/>
    </xf>
    <xf numFmtId="0" fontId="43" fillId="2" borderId="41" xfId="1895" applyFont="1" applyBorder="1" applyAlignment="1">
      <alignment horizontal="center" wrapText="1"/>
    </xf>
    <xf numFmtId="0" fontId="43" fillId="2" borderId="30" xfId="1895" applyFont="1" applyBorder="1" applyAlignment="1">
      <alignment horizontal="left" vertical="top" wrapText="1"/>
    </xf>
    <xf numFmtId="0" fontId="43" fillId="2" borderId="31" xfId="1895" applyFont="1" applyBorder="1" applyAlignment="1">
      <alignment horizontal="left" vertical="top"/>
    </xf>
    <xf numFmtId="167" fontId="43" fillId="2" borderId="42" xfId="1895" applyNumberFormat="1" applyFont="1" applyBorder="1" applyAlignment="1">
      <alignment horizontal="right" vertical="center"/>
    </xf>
    <xf numFmtId="167" fontId="43" fillId="2" borderId="43" xfId="1895" applyNumberFormat="1" applyFont="1" applyBorder="1" applyAlignment="1">
      <alignment horizontal="right" vertical="center"/>
    </xf>
    <xf numFmtId="166" fontId="43" fillId="2" borderId="44" xfId="1895" applyNumberFormat="1" applyFont="1" applyBorder="1" applyAlignment="1">
      <alignment horizontal="right" vertical="center"/>
    </xf>
    <xf numFmtId="0" fontId="43" fillId="2" borderId="36" xfId="1895" applyFont="1" applyBorder="1" applyAlignment="1">
      <alignment horizontal="left" vertical="top" wrapText="1"/>
    </xf>
    <xf numFmtId="167" fontId="43" fillId="2" borderId="45" xfId="1895" applyNumberFormat="1" applyFont="1" applyBorder="1" applyAlignment="1">
      <alignment horizontal="right" vertical="center"/>
    </xf>
    <xf numFmtId="167" fontId="43" fillId="2" borderId="46" xfId="1895" applyNumberFormat="1" applyFont="1" applyBorder="1" applyAlignment="1">
      <alignment horizontal="right" vertical="center"/>
    </xf>
    <xf numFmtId="166" fontId="43" fillId="2" borderId="47" xfId="1895" applyNumberFormat="1" applyFont="1" applyBorder="1" applyAlignment="1">
      <alignment horizontal="right" vertical="center"/>
    </xf>
    <xf numFmtId="0" fontId="43" fillId="2" borderId="38" xfId="1895" applyFont="1" applyBorder="1" applyAlignment="1">
      <alignment horizontal="left" vertical="top" wrapText="1"/>
    </xf>
    <xf numFmtId="167" fontId="43" fillId="2" borderId="48" xfId="1895" applyNumberFormat="1" applyFont="1" applyBorder="1" applyAlignment="1">
      <alignment horizontal="right" vertical="center"/>
    </xf>
    <xf numFmtId="167" fontId="43" fillId="2" borderId="49" xfId="1895" applyNumberFormat="1" applyFont="1" applyBorder="1" applyAlignment="1">
      <alignment horizontal="right" vertical="center"/>
    </xf>
    <xf numFmtId="166" fontId="43" fillId="2" borderId="50" xfId="1895" applyNumberFormat="1" applyFont="1" applyBorder="1" applyAlignment="1">
      <alignment horizontal="right" vertical="center"/>
    </xf>
    <xf numFmtId="0" fontId="42" fillId="2" borderId="1" xfId="1896"/>
    <xf numFmtId="0" fontId="43" fillId="2" borderId="39" xfId="1896" applyFont="1" applyBorder="1" applyAlignment="1">
      <alignment horizontal="center" wrapText="1"/>
    </xf>
    <xf numFmtId="0" fontId="43" fillId="2" borderId="41" xfId="1896" applyFont="1" applyBorder="1" applyAlignment="1">
      <alignment horizontal="center" wrapText="1"/>
    </xf>
    <xf numFmtId="0" fontId="43" fillId="2" borderId="30" xfId="1896" applyFont="1" applyBorder="1" applyAlignment="1">
      <alignment horizontal="left" vertical="top" wrapText="1"/>
    </xf>
    <xf numFmtId="0" fontId="43" fillId="2" borderId="31" xfId="1896" applyFont="1" applyBorder="1" applyAlignment="1">
      <alignment horizontal="left" vertical="top"/>
    </xf>
    <xf numFmtId="167" fontId="43" fillId="2" borderId="42" xfId="1896" applyNumberFormat="1" applyFont="1" applyBorder="1" applyAlignment="1">
      <alignment horizontal="right" vertical="center"/>
    </xf>
    <xf numFmtId="166" fontId="43" fillId="2" borderId="44" xfId="1896" applyNumberFormat="1" applyFont="1" applyBorder="1" applyAlignment="1">
      <alignment horizontal="right" vertical="center"/>
    </xf>
    <xf numFmtId="0" fontId="43" fillId="2" borderId="36" xfId="1896" applyFont="1" applyBorder="1" applyAlignment="1">
      <alignment horizontal="left" vertical="top" wrapText="1"/>
    </xf>
    <xf numFmtId="167" fontId="43" fillId="2" borderId="45" xfId="1896" applyNumberFormat="1" applyFont="1" applyBorder="1" applyAlignment="1">
      <alignment horizontal="right" vertical="center"/>
    </xf>
    <xf numFmtId="166" fontId="43" fillId="2" borderId="47" xfId="1896" applyNumberFormat="1" applyFont="1" applyBorder="1" applyAlignment="1">
      <alignment horizontal="right" vertical="center"/>
    </xf>
    <xf numFmtId="0" fontId="43" fillId="2" borderId="38" xfId="1896" applyFont="1" applyBorder="1" applyAlignment="1">
      <alignment horizontal="left" vertical="top" wrapText="1"/>
    </xf>
    <xf numFmtId="167" fontId="43" fillId="2" borderId="48" xfId="1896" applyNumberFormat="1" applyFont="1" applyBorder="1" applyAlignment="1">
      <alignment horizontal="right" vertical="center"/>
    </xf>
    <xf numFmtId="166" fontId="43" fillId="2" borderId="50" xfId="1896" applyNumberFormat="1" applyFont="1" applyBorder="1" applyAlignment="1">
      <alignment horizontal="right" vertical="center"/>
    </xf>
    <xf numFmtId="0" fontId="42" fillId="2" borderId="1" xfId="1897"/>
    <xf numFmtId="0" fontId="43" fillId="2" borderId="39" xfId="1897" applyFont="1" applyBorder="1" applyAlignment="1">
      <alignment horizontal="center" wrapText="1"/>
    </xf>
    <xf numFmtId="0" fontId="43" fillId="2" borderId="41" xfId="1897" applyFont="1" applyBorder="1" applyAlignment="1">
      <alignment horizontal="center" wrapText="1"/>
    </xf>
    <xf numFmtId="0" fontId="43" fillId="2" borderId="30" xfId="1897" applyFont="1" applyBorder="1" applyAlignment="1">
      <alignment horizontal="left" vertical="top" wrapText="1"/>
    </xf>
    <xf numFmtId="0" fontId="43" fillId="2" borderId="31" xfId="1897" applyFont="1" applyBorder="1" applyAlignment="1">
      <alignment horizontal="left" vertical="top"/>
    </xf>
    <xf numFmtId="167" fontId="43" fillId="2" borderId="42" xfId="1897" applyNumberFormat="1" applyFont="1" applyBorder="1" applyAlignment="1">
      <alignment horizontal="right" vertical="center"/>
    </xf>
    <xf numFmtId="166" fontId="43" fillId="2" borderId="44" xfId="1897" applyNumberFormat="1" applyFont="1" applyBorder="1" applyAlignment="1">
      <alignment horizontal="right" vertical="center"/>
    </xf>
    <xf numFmtId="0" fontId="43" fillId="2" borderId="36" xfId="1897" applyFont="1" applyBorder="1" applyAlignment="1">
      <alignment horizontal="left" vertical="top" wrapText="1"/>
    </xf>
    <xf numFmtId="167" fontId="43" fillId="2" borderId="45" xfId="1897" applyNumberFormat="1" applyFont="1" applyBorder="1" applyAlignment="1">
      <alignment horizontal="right" vertical="center"/>
    </xf>
    <xf numFmtId="166" fontId="43" fillId="2" borderId="47" xfId="1897" applyNumberFormat="1" applyFont="1" applyBorder="1" applyAlignment="1">
      <alignment horizontal="right" vertical="center"/>
    </xf>
    <xf numFmtId="0" fontId="43" fillId="2" borderId="38" xfId="1897" applyFont="1" applyBorder="1" applyAlignment="1">
      <alignment horizontal="left" vertical="top" wrapText="1"/>
    </xf>
    <xf numFmtId="167" fontId="43" fillId="2" borderId="48" xfId="1897" applyNumberFormat="1" applyFont="1" applyBorder="1" applyAlignment="1">
      <alignment horizontal="right" vertical="center"/>
    </xf>
    <xf numFmtId="166" fontId="43" fillId="2" borderId="50" xfId="1897" applyNumberFormat="1" applyFont="1" applyBorder="1" applyAlignment="1">
      <alignment horizontal="right" vertical="center"/>
    </xf>
    <xf numFmtId="0" fontId="42" fillId="2" borderId="1" xfId="1898"/>
    <xf numFmtId="0" fontId="43" fillId="2" borderId="39" xfId="1898" applyFont="1" applyBorder="1" applyAlignment="1">
      <alignment horizontal="center" wrapText="1"/>
    </xf>
    <xf numFmtId="0" fontId="43" fillId="2" borderId="41" xfId="1898" applyFont="1" applyBorder="1" applyAlignment="1">
      <alignment horizontal="center" wrapText="1"/>
    </xf>
    <xf numFmtId="0" fontId="43" fillId="2" borderId="30" xfId="1898" applyFont="1" applyBorder="1" applyAlignment="1">
      <alignment horizontal="left" vertical="top" wrapText="1"/>
    </xf>
    <xf numFmtId="0" fontId="43" fillId="2" borderId="31" xfId="1898" applyFont="1" applyBorder="1" applyAlignment="1">
      <alignment horizontal="left" vertical="top"/>
    </xf>
    <xf numFmtId="167" fontId="43" fillId="2" borderId="42" xfId="1898" applyNumberFormat="1" applyFont="1" applyBorder="1" applyAlignment="1">
      <alignment horizontal="right" vertical="center"/>
    </xf>
    <xf numFmtId="166" fontId="43" fillId="2" borderId="44" xfId="1898" applyNumberFormat="1" applyFont="1" applyBorder="1" applyAlignment="1">
      <alignment horizontal="right" vertical="center"/>
    </xf>
    <xf numFmtId="0" fontId="43" fillId="2" borderId="36" xfId="1898" applyFont="1" applyBorder="1" applyAlignment="1">
      <alignment horizontal="left" vertical="top" wrapText="1"/>
    </xf>
    <xf numFmtId="167" fontId="43" fillId="2" borderId="45" xfId="1898" applyNumberFormat="1" applyFont="1" applyBorder="1" applyAlignment="1">
      <alignment horizontal="right" vertical="center"/>
    </xf>
    <xf numFmtId="166" fontId="43" fillId="2" borderId="47" xfId="1898" applyNumberFormat="1" applyFont="1" applyBorder="1" applyAlignment="1">
      <alignment horizontal="right" vertical="center"/>
    </xf>
    <xf numFmtId="0" fontId="43" fillId="2" borderId="38" xfId="1898" applyFont="1" applyBorder="1" applyAlignment="1">
      <alignment horizontal="left" vertical="top" wrapText="1"/>
    </xf>
    <xf numFmtId="167" fontId="43" fillId="2" borderId="48" xfId="1898" applyNumberFormat="1" applyFont="1" applyBorder="1" applyAlignment="1">
      <alignment horizontal="right" vertical="center"/>
    </xf>
    <xf numFmtId="166" fontId="43" fillId="2" borderId="50" xfId="1898" applyNumberFormat="1" applyFont="1" applyBorder="1" applyAlignment="1">
      <alignment horizontal="right" vertical="center"/>
    </xf>
    <xf numFmtId="0" fontId="42" fillId="2" borderId="1" xfId="1899"/>
    <xf numFmtId="0" fontId="43" fillId="2" borderId="39" xfId="1899" applyFont="1" applyBorder="1" applyAlignment="1">
      <alignment horizontal="center" wrapText="1"/>
    </xf>
    <xf numFmtId="0" fontId="43" fillId="2" borderId="41" xfId="1899" applyFont="1" applyBorder="1" applyAlignment="1">
      <alignment horizontal="center" wrapText="1"/>
    </xf>
    <xf numFmtId="0" fontId="43" fillId="2" borderId="30" xfId="1899" applyFont="1" applyBorder="1" applyAlignment="1">
      <alignment horizontal="left" vertical="top" wrapText="1"/>
    </xf>
    <xf numFmtId="0" fontId="43" fillId="2" borderId="31" xfId="1899" applyFont="1" applyBorder="1" applyAlignment="1">
      <alignment horizontal="left" vertical="top"/>
    </xf>
    <xf numFmtId="167" fontId="43" fillId="2" borderId="42" xfId="1899" applyNumberFormat="1" applyFont="1" applyBorder="1" applyAlignment="1">
      <alignment horizontal="right" vertical="center"/>
    </xf>
    <xf numFmtId="166" fontId="43" fillId="2" borderId="44" xfId="1899" applyNumberFormat="1" applyFont="1" applyBorder="1" applyAlignment="1">
      <alignment horizontal="right" vertical="center"/>
    </xf>
    <xf numFmtId="0" fontId="43" fillId="2" borderId="36" xfId="1899" applyFont="1" applyBorder="1" applyAlignment="1">
      <alignment horizontal="left" vertical="top" wrapText="1"/>
    </xf>
    <xf numFmtId="167" fontId="43" fillId="2" borderId="45" xfId="1899" applyNumberFormat="1" applyFont="1" applyBorder="1" applyAlignment="1">
      <alignment horizontal="right" vertical="center"/>
    </xf>
    <xf numFmtId="166" fontId="43" fillId="2" borderId="47" xfId="1899" applyNumberFormat="1" applyFont="1" applyBorder="1" applyAlignment="1">
      <alignment horizontal="right" vertical="center"/>
    </xf>
    <xf numFmtId="0" fontId="43" fillId="2" borderId="38" xfId="1899" applyFont="1" applyBorder="1" applyAlignment="1">
      <alignment horizontal="left" vertical="top" wrapText="1"/>
    </xf>
    <xf numFmtId="167" fontId="43" fillId="2" borderId="48" xfId="1899" applyNumberFormat="1" applyFont="1" applyBorder="1" applyAlignment="1">
      <alignment horizontal="right" vertical="center"/>
    </xf>
    <xf numFmtId="166" fontId="43" fillId="2" borderId="50" xfId="1899" applyNumberFormat="1" applyFont="1" applyBorder="1" applyAlignment="1">
      <alignment horizontal="right" vertical="center"/>
    </xf>
    <xf numFmtId="0" fontId="42" fillId="2" borderId="1" xfId="1900"/>
    <xf numFmtId="0" fontId="43" fillId="2" borderId="39" xfId="1900" applyFont="1" applyBorder="1" applyAlignment="1">
      <alignment horizontal="center" wrapText="1"/>
    </xf>
    <xf numFmtId="0" fontId="43" fillId="2" borderId="41" xfId="1900" applyFont="1" applyBorder="1" applyAlignment="1">
      <alignment horizontal="center" wrapText="1"/>
    </xf>
    <xf numFmtId="0" fontId="43" fillId="2" borderId="30" xfId="1900" applyFont="1" applyBorder="1" applyAlignment="1">
      <alignment horizontal="left" vertical="top" wrapText="1"/>
    </xf>
    <xf numFmtId="0" fontId="43" fillId="2" borderId="31" xfId="1900" applyFont="1" applyBorder="1" applyAlignment="1">
      <alignment horizontal="left" vertical="top"/>
    </xf>
    <xf numFmtId="167" fontId="43" fillId="2" borderId="42" xfId="1900" applyNumberFormat="1" applyFont="1" applyBorder="1" applyAlignment="1">
      <alignment horizontal="right" vertical="center"/>
    </xf>
    <xf numFmtId="166" fontId="43" fillId="2" borderId="44" xfId="1900" applyNumberFormat="1" applyFont="1" applyBorder="1" applyAlignment="1">
      <alignment horizontal="right" vertical="center"/>
    </xf>
    <xf numFmtId="0" fontId="43" fillId="2" borderId="36" xfId="1900" applyFont="1" applyBorder="1" applyAlignment="1">
      <alignment horizontal="left" vertical="top" wrapText="1"/>
    </xf>
    <xf numFmtId="167" fontId="43" fillId="2" borderId="45" xfId="1900" applyNumberFormat="1" applyFont="1" applyBorder="1" applyAlignment="1">
      <alignment horizontal="right" vertical="center"/>
    </xf>
    <xf numFmtId="166" fontId="43" fillId="2" borderId="47" xfId="1900" applyNumberFormat="1" applyFont="1" applyBorder="1" applyAlignment="1">
      <alignment horizontal="right" vertical="center"/>
    </xf>
    <xf numFmtId="0" fontId="43" fillId="2" borderId="38" xfId="1900" applyFont="1" applyBorder="1" applyAlignment="1">
      <alignment horizontal="left" vertical="top" wrapText="1"/>
    </xf>
    <xf numFmtId="167" fontId="43" fillId="2" borderId="48" xfId="1900" applyNumberFormat="1" applyFont="1" applyBorder="1" applyAlignment="1">
      <alignment horizontal="right" vertical="center"/>
    </xf>
    <xf numFmtId="166" fontId="43" fillId="2" borderId="50" xfId="1900" applyNumberFormat="1" applyFont="1" applyBorder="1" applyAlignment="1">
      <alignment horizontal="right" vertical="center"/>
    </xf>
    <xf numFmtId="0" fontId="43" fillId="2" borderId="39" xfId="1901" applyFont="1" applyBorder="1" applyAlignment="1">
      <alignment horizontal="center" wrapText="1"/>
    </xf>
    <xf numFmtId="0" fontId="43" fillId="2" borderId="40" xfId="1901" applyFont="1" applyBorder="1" applyAlignment="1">
      <alignment horizontal="center" wrapText="1"/>
    </xf>
    <xf numFmtId="0" fontId="43" fillId="2" borderId="41" xfId="1901" applyFont="1" applyBorder="1" applyAlignment="1">
      <alignment horizontal="center" wrapText="1"/>
    </xf>
    <xf numFmtId="0" fontId="43" fillId="2" borderId="30" xfId="1901" applyFont="1" applyBorder="1" applyAlignment="1">
      <alignment horizontal="left" vertical="top" wrapText="1"/>
    </xf>
    <xf numFmtId="0" fontId="43" fillId="2" borderId="31" xfId="1901" applyFont="1" applyBorder="1" applyAlignment="1">
      <alignment horizontal="left" vertical="top"/>
    </xf>
    <xf numFmtId="167" fontId="43" fillId="2" borderId="42" xfId="1901" applyNumberFormat="1" applyFont="1" applyBorder="1" applyAlignment="1">
      <alignment horizontal="right" vertical="center"/>
    </xf>
    <xf numFmtId="167" fontId="43" fillId="2" borderId="43" xfId="1901" applyNumberFormat="1" applyFont="1" applyBorder="1" applyAlignment="1">
      <alignment horizontal="right" vertical="center"/>
    </xf>
    <xf numFmtId="166" fontId="43" fillId="2" borderId="44" xfId="1901" applyNumberFormat="1" applyFont="1" applyBorder="1" applyAlignment="1">
      <alignment horizontal="right" vertical="center"/>
    </xf>
    <xf numFmtId="0" fontId="43" fillId="2" borderId="36" xfId="1901" applyFont="1" applyBorder="1" applyAlignment="1">
      <alignment horizontal="left" vertical="top" wrapText="1"/>
    </xf>
    <xf numFmtId="167" fontId="43" fillId="2" borderId="45" xfId="1901" applyNumberFormat="1" applyFont="1" applyBorder="1" applyAlignment="1">
      <alignment horizontal="right" vertical="center"/>
    </xf>
    <xf numFmtId="167" fontId="43" fillId="2" borderId="46" xfId="1901" applyNumberFormat="1" applyFont="1" applyBorder="1" applyAlignment="1">
      <alignment horizontal="right" vertical="center"/>
    </xf>
    <xf numFmtId="166" fontId="43" fillId="2" borderId="47" xfId="1901" applyNumberFormat="1" applyFont="1" applyBorder="1" applyAlignment="1">
      <alignment horizontal="right" vertical="center"/>
    </xf>
    <xf numFmtId="0" fontId="43" fillId="2" borderId="38" xfId="1901" applyFont="1" applyBorder="1" applyAlignment="1">
      <alignment horizontal="left" vertical="top" wrapText="1"/>
    </xf>
    <xf numFmtId="167" fontId="43" fillId="2" borderId="48" xfId="1901" applyNumberFormat="1" applyFont="1" applyBorder="1" applyAlignment="1">
      <alignment horizontal="right" vertical="center"/>
    </xf>
    <xf numFmtId="167" fontId="43" fillId="2" borderId="49" xfId="1901" applyNumberFormat="1" applyFont="1" applyBorder="1" applyAlignment="1">
      <alignment horizontal="right" vertical="center"/>
    </xf>
    <xf numFmtId="166" fontId="43" fillId="2" borderId="50" xfId="1901" applyNumberFormat="1" applyFont="1" applyBorder="1" applyAlignment="1">
      <alignment horizontal="right" vertical="center"/>
    </xf>
    <xf numFmtId="0" fontId="43" fillId="0" borderId="34" xfId="1901" applyFont="1" applyFill="1" applyBorder="1" applyAlignment="1">
      <alignment wrapText="1"/>
    </xf>
    <xf numFmtId="0" fontId="43" fillId="4" borderId="32" xfId="1901" applyFont="1" applyFill="1" applyBorder="1" applyAlignment="1">
      <alignment horizontal="center" wrapText="1"/>
    </xf>
    <xf numFmtId="0" fontId="43" fillId="4" borderId="33" xfId="1901" applyFont="1" applyFill="1" applyBorder="1" applyAlignment="1">
      <alignment horizontal="center" wrapText="1"/>
    </xf>
    <xf numFmtId="0" fontId="43" fillId="4" borderId="33" xfId="1901" applyFont="1" applyFill="1" applyBorder="1" applyAlignment="1">
      <alignment wrapText="1"/>
    </xf>
    <xf numFmtId="0" fontId="42" fillId="2" borderId="1" xfId="1902"/>
    <xf numFmtId="0" fontId="43" fillId="2" borderId="39" xfId="1902" applyFont="1" applyBorder="1" applyAlignment="1">
      <alignment horizontal="center" wrapText="1"/>
    </xf>
    <xf numFmtId="0" fontId="43" fillId="2" borderId="40" xfId="1902" applyFont="1" applyBorder="1" applyAlignment="1">
      <alignment horizontal="center" wrapText="1"/>
    </xf>
    <xf numFmtId="0" fontId="43" fillId="2" borderId="41" xfId="1902" applyFont="1" applyBorder="1" applyAlignment="1">
      <alignment horizontal="center" wrapText="1"/>
    </xf>
    <xf numFmtId="164" fontId="43" fillId="2" borderId="42" xfId="1902" applyNumberFormat="1" applyFont="1" applyBorder="1" applyAlignment="1">
      <alignment horizontal="right" vertical="center"/>
    </xf>
    <xf numFmtId="166" fontId="43" fillId="2" borderId="43" xfId="1902" applyNumberFormat="1" applyFont="1" applyBorder="1" applyAlignment="1">
      <alignment horizontal="right" vertical="center"/>
    </xf>
    <xf numFmtId="164" fontId="43" fillId="2" borderId="43" xfId="1902" applyNumberFormat="1" applyFont="1" applyBorder="1" applyAlignment="1">
      <alignment horizontal="right" vertical="center"/>
    </xf>
    <xf numFmtId="166" fontId="43" fillId="2" borderId="44" xfId="1902" applyNumberFormat="1" applyFont="1" applyBorder="1" applyAlignment="1">
      <alignment horizontal="right" vertical="center"/>
    </xf>
    <xf numFmtId="0" fontId="43" fillId="2" borderId="36" xfId="1902" applyFont="1" applyBorder="1" applyAlignment="1">
      <alignment horizontal="left" vertical="top" wrapText="1"/>
    </xf>
    <xf numFmtId="164" fontId="43" fillId="2" borderId="45" xfId="1902" applyNumberFormat="1" applyFont="1" applyBorder="1" applyAlignment="1">
      <alignment horizontal="right" vertical="center"/>
    </xf>
    <xf numFmtId="166" fontId="43" fillId="2" borderId="46" xfId="1902" applyNumberFormat="1" applyFont="1" applyBorder="1" applyAlignment="1">
      <alignment horizontal="right" vertical="center"/>
    </xf>
    <xf numFmtId="164" fontId="43" fillId="2" borderId="46" xfId="1902" applyNumberFormat="1" applyFont="1" applyBorder="1" applyAlignment="1">
      <alignment horizontal="right" vertical="center"/>
    </xf>
    <xf numFmtId="166" fontId="43" fillId="2" borderId="47" xfId="1902" applyNumberFormat="1" applyFont="1" applyBorder="1" applyAlignment="1">
      <alignment horizontal="right" vertical="center"/>
    </xf>
    <xf numFmtId="0" fontId="43" fillId="2" borderId="38" xfId="1902" applyFont="1" applyBorder="1" applyAlignment="1">
      <alignment horizontal="left" vertical="top" wrapText="1"/>
    </xf>
    <xf numFmtId="164" fontId="43" fillId="2" borderId="48" xfId="1902" applyNumberFormat="1" applyFont="1" applyBorder="1" applyAlignment="1">
      <alignment horizontal="right" vertical="center"/>
    </xf>
    <xf numFmtId="166" fontId="43" fillId="2" borderId="49" xfId="1902" applyNumberFormat="1" applyFont="1" applyBorder="1" applyAlignment="1">
      <alignment horizontal="right" vertical="center"/>
    </xf>
    <xf numFmtId="164" fontId="43" fillId="2" borderId="49" xfId="1902" applyNumberFormat="1" applyFont="1" applyBorder="1" applyAlignment="1">
      <alignment horizontal="right" vertical="center"/>
    </xf>
    <xf numFmtId="166" fontId="43" fillId="2" borderId="50" xfId="1902" applyNumberFormat="1" applyFont="1" applyBorder="1" applyAlignment="1">
      <alignment horizontal="right" vertical="center"/>
    </xf>
    <xf numFmtId="0" fontId="43" fillId="2" borderId="31" xfId="1902" applyFont="1" applyBorder="1" applyAlignment="1">
      <alignment horizontal="left" vertical="top" wrapText="1"/>
    </xf>
    <xf numFmtId="0" fontId="0" fillId="9" borderId="0" xfId="0" applyFill="1"/>
    <xf numFmtId="169" fontId="0" fillId="9" borderId="0" xfId="0" applyNumberFormat="1" applyFill="1"/>
    <xf numFmtId="166" fontId="42" fillId="9" borderId="1" xfId="1902" applyNumberFormat="1" applyFill="1"/>
    <xf numFmtId="0" fontId="42" fillId="2" borderId="1" xfId="1903"/>
    <xf numFmtId="0" fontId="43" fillId="2" borderId="39" xfId="1903" applyFont="1" applyBorder="1" applyAlignment="1">
      <alignment horizontal="center" wrapText="1"/>
    </xf>
    <xf numFmtId="0" fontId="43" fillId="2" borderId="40" xfId="1903" applyFont="1" applyBorder="1" applyAlignment="1">
      <alignment horizontal="center" wrapText="1"/>
    </xf>
    <xf numFmtId="0" fontId="43" fillId="2" borderId="41" xfId="1903" applyFont="1" applyBorder="1" applyAlignment="1">
      <alignment horizontal="center" wrapText="1"/>
    </xf>
    <xf numFmtId="164" fontId="43" fillId="2" borderId="42" xfId="1903" applyNumberFormat="1" applyFont="1" applyBorder="1" applyAlignment="1">
      <alignment horizontal="right" vertical="center"/>
    </xf>
    <xf numFmtId="166" fontId="43" fillId="2" borderId="43" xfId="1903" applyNumberFormat="1" applyFont="1" applyBorder="1" applyAlignment="1">
      <alignment horizontal="right" vertical="center"/>
    </xf>
    <xf numFmtId="164" fontId="43" fillId="2" borderId="43" xfId="1903" applyNumberFormat="1" applyFont="1" applyBorder="1" applyAlignment="1">
      <alignment horizontal="right" vertical="center"/>
    </xf>
    <xf numFmtId="0" fontId="43" fillId="2" borderId="36" xfId="1903" applyFont="1" applyBorder="1" applyAlignment="1">
      <alignment horizontal="left" vertical="top" wrapText="1"/>
    </xf>
    <xf numFmtId="164" fontId="43" fillId="2" borderId="45" xfId="1903" applyNumberFormat="1" applyFont="1" applyBorder="1" applyAlignment="1">
      <alignment horizontal="right" vertical="center"/>
    </xf>
    <xf numFmtId="166" fontId="43" fillId="2" borderId="46" xfId="1903" applyNumberFormat="1" applyFont="1" applyBorder="1" applyAlignment="1">
      <alignment horizontal="right" vertical="center"/>
    </xf>
    <xf numFmtId="164" fontId="43" fillId="2" borderId="46" xfId="1903" applyNumberFormat="1" applyFont="1" applyBorder="1" applyAlignment="1">
      <alignment horizontal="right" vertical="center"/>
    </xf>
    <xf numFmtId="165" fontId="43" fillId="2" borderId="46" xfId="1903" applyNumberFormat="1" applyFont="1" applyBorder="1" applyAlignment="1">
      <alignment horizontal="right" vertical="center"/>
    </xf>
    <xf numFmtId="0" fontId="43" fillId="2" borderId="38" xfId="1903" applyFont="1" applyBorder="1" applyAlignment="1">
      <alignment horizontal="left" vertical="top" wrapText="1"/>
    </xf>
    <xf numFmtId="164" fontId="43" fillId="2" borderId="48" xfId="1903" applyNumberFormat="1" applyFont="1" applyBorder="1" applyAlignment="1">
      <alignment horizontal="right" vertical="center"/>
    </xf>
    <xf numFmtId="166" fontId="43" fillId="2" borderId="49" xfId="1903" applyNumberFormat="1" applyFont="1" applyBorder="1" applyAlignment="1">
      <alignment horizontal="right" vertical="center"/>
    </xf>
    <xf numFmtId="164" fontId="43" fillId="2" borderId="49" xfId="1903" applyNumberFormat="1" applyFont="1" applyBorder="1" applyAlignment="1">
      <alignment horizontal="right" vertical="center"/>
    </xf>
    <xf numFmtId="166" fontId="43" fillId="9" borderId="44" xfId="1903" applyNumberFormat="1" applyFont="1" applyFill="1" applyBorder="1" applyAlignment="1">
      <alignment horizontal="right" vertical="center"/>
    </xf>
    <xf numFmtId="166" fontId="43" fillId="9" borderId="47" xfId="1903" applyNumberFormat="1" applyFont="1" applyFill="1" applyBorder="1" applyAlignment="1">
      <alignment horizontal="right" vertical="center"/>
    </xf>
    <xf numFmtId="166" fontId="43" fillId="9" borderId="50" xfId="1903" applyNumberFormat="1" applyFont="1" applyFill="1" applyBorder="1" applyAlignment="1">
      <alignment horizontal="right" vertical="center"/>
    </xf>
    <xf numFmtId="0" fontId="42" fillId="2" borderId="1" xfId="1904"/>
    <xf numFmtId="0" fontId="43" fillId="2" borderId="39" xfId="1904" applyFont="1" applyBorder="1" applyAlignment="1">
      <alignment horizontal="center" wrapText="1"/>
    </xf>
    <xf numFmtId="0" fontId="43" fillId="2" borderId="41" xfId="1904" applyFont="1" applyBorder="1" applyAlignment="1">
      <alignment horizontal="center" wrapText="1"/>
    </xf>
    <xf numFmtId="0" fontId="43" fillId="2" borderId="30" xfId="1904" applyFont="1" applyBorder="1" applyAlignment="1">
      <alignment horizontal="left" vertical="top" wrapText="1"/>
    </xf>
    <xf numFmtId="0" fontId="43" fillId="2" borderId="31" xfId="1904" applyFont="1" applyBorder="1" applyAlignment="1">
      <alignment horizontal="left" vertical="top"/>
    </xf>
    <xf numFmtId="167" fontId="43" fillId="2" borderId="42" xfId="1904" applyNumberFormat="1" applyFont="1" applyBorder="1" applyAlignment="1">
      <alignment horizontal="right" vertical="center"/>
    </xf>
    <xf numFmtId="166" fontId="43" fillId="2" borderId="44" xfId="1904" applyNumberFormat="1" applyFont="1" applyBorder="1" applyAlignment="1">
      <alignment horizontal="right" vertical="center"/>
    </xf>
    <xf numFmtId="0" fontId="43" fillId="2" borderId="36" xfId="1904" applyFont="1" applyBorder="1" applyAlignment="1">
      <alignment horizontal="left" vertical="top" wrapText="1"/>
    </xf>
    <xf numFmtId="167" fontId="43" fillId="2" borderId="45" xfId="1904" applyNumberFormat="1" applyFont="1" applyBorder="1" applyAlignment="1">
      <alignment horizontal="right" vertical="center"/>
    </xf>
    <xf numFmtId="166" fontId="43" fillId="2" borderId="47" xfId="1904" applyNumberFormat="1" applyFont="1" applyBorder="1" applyAlignment="1">
      <alignment horizontal="right" vertical="center"/>
    </xf>
    <xf numFmtId="0" fontId="43" fillId="2" borderId="38" xfId="1904" applyFont="1" applyBorder="1" applyAlignment="1">
      <alignment horizontal="left" vertical="top" wrapText="1"/>
    </xf>
    <xf numFmtId="167" fontId="43" fillId="2" borderId="48" xfId="1904" applyNumberFormat="1" applyFont="1" applyBorder="1" applyAlignment="1">
      <alignment horizontal="right" vertical="center"/>
    </xf>
    <xf numFmtId="166" fontId="43" fillId="2" borderId="50" xfId="1904" applyNumberFormat="1" applyFont="1" applyBorder="1" applyAlignment="1">
      <alignment horizontal="right" vertical="center"/>
    </xf>
    <xf numFmtId="0" fontId="42" fillId="2" borderId="1" xfId="1905"/>
    <xf numFmtId="0" fontId="43" fillId="2" borderId="39" xfId="1905" applyFont="1" applyBorder="1" applyAlignment="1">
      <alignment horizontal="center" wrapText="1"/>
    </xf>
    <xf numFmtId="0" fontId="43" fillId="2" borderId="41" xfId="1905" applyFont="1" applyBorder="1" applyAlignment="1">
      <alignment horizontal="center" wrapText="1"/>
    </xf>
    <xf numFmtId="0" fontId="43" fillId="2" borderId="30" xfId="1905" applyFont="1" applyBorder="1" applyAlignment="1">
      <alignment horizontal="left" vertical="top" wrapText="1"/>
    </xf>
    <xf numFmtId="0" fontId="43" fillId="2" borderId="31" xfId="1905" applyFont="1" applyBorder="1" applyAlignment="1">
      <alignment horizontal="left" vertical="top"/>
    </xf>
    <xf numFmtId="167" fontId="43" fillId="2" borderId="42" xfId="1905" applyNumberFormat="1" applyFont="1" applyBorder="1" applyAlignment="1">
      <alignment horizontal="right" vertical="center"/>
    </xf>
    <xf numFmtId="166" fontId="43" fillId="2" borderId="44" xfId="1905" applyNumberFormat="1" applyFont="1" applyBorder="1" applyAlignment="1">
      <alignment horizontal="right" vertical="center"/>
    </xf>
    <xf numFmtId="0" fontId="43" fillId="2" borderId="36" xfId="1905" applyFont="1" applyBorder="1" applyAlignment="1">
      <alignment horizontal="left" vertical="top" wrapText="1"/>
    </xf>
    <xf numFmtId="167" fontId="43" fillId="2" borderId="45" xfId="1905" applyNumberFormat="1" applyFont="1" applyBorder="1" applyAlignment="1">
      <alignment horizontal="right" vertical="center"/>
    </xf>
    <xf numFmtId="166" fontId="43" fillId="2" borderId="47" xfId="1905" applyNumberFormat="1" applyFont="1" applyBorder="1" applyAlignment="1">
      <alignment horizontal="right" vertical="center"/>
    </xf>
    <xf numFmtId="0" fontId="43" fillId="2" borderId="38" xfId="1905" applyFont="1" applyBorder="1" applyAlignment="1">
      <alignment horizontal="left" vertical="top" wrapText="1"/>
    </xf>
    <xf numFmtId="167" fontId="43" fillId="2" borderId="48" xfId="1905" applyNumberFormat="1" applyFont="1" applyBorder="1" applyAlignment="1">
      <alignment horizontal="right" vertical="center"/>
    </xf>
    <xf numFmtId="166" fontId="43" fillId="2" borderId="50" xfId="1905" applyNumberFormat="1" applyFont="1" applyBorder="1" applyAlignment="1">
      <alignment horizontal="right" vertical="center"/>
    </xf>
    <xf numFmtId="0" fontId="42" fillId="2" borderId="1" xfId="1906"/>
    <xf numFmtId="0" fontId="43" fillId="2" borderId="53" xfId="1906" applyFont="1" applyBorder="1" applyAlignment="1">
      <alignment horizontal="center" wrapText="1"/>
    </xf>
    <xf numFmtId="0" fontId="43" fillId="2" borderId="54" xfId="1906" applyFont="1" applyBorder="1" applyAlignment="1">
      <alignment horizontal="center" wrapText="1"/>
    </xf>
    <xf numFmtId="0" fontId="43" fillId="2" borderId="55" xfId="1906" applyFont="1" applyBorder="1" applyAlignment="1">
      <alignment horizontal="center" wrapText="1"/>
    </xf>
    <xf numFmtId="0" fontId="43" fillId="2" borderId="31" xfId="1906" applyFont="1" applyBorder="1" applyAlignment="1">
      <alignment horizontal="left" vertical="top"/>
    </xf>
    <xf numFmtId="166" fontId="43" fillId="2" borderId="42" xfId="1906" applyNumberFormat="1" applyFont="1" applyBorder="1" applyAlignment="1">
      <alignment horizontal="right" vertical="center"/>
    </xf>
    <xf numFmtId="167" fontId="43" fillId="2" borderId="43" xfId="1906" applyNumberFormat="1" applyFont="1" applyBorder="1" applyAlignment="1">
      <alignment horizontal="right" vertical="center"/>
    </xf>
    <xf numFmtId="167" fontId="43" fillId="2" borderId="44" xfId="1906" applyNumberFormat="1" applyFont="1" applyBorder="1" applyAlignment="1">
      <alignment horizontal="right" vertical="center"/>
    </xf>
    <xf numFmtId="0" fontId="43" fillId="2" borderId="36" xfId="1906" applyFont="1" applyBorder="1" applyAlignment="1">
      <alignment horizontal="left" vertical="top" wrapText="1"/>
    </xf>
    <xf numFmtId="166" fontId="43" fillId="2" borderId="45" xfId="1906" applyNumberFormat="1" applyFont="1" applyBorder="1" applyAlignment="1">
      <alignment horizontal="right" vertical="center"/>
    </xf>
    <xf numFmtId="168" fontId="43" fillId="2" borderId="46" xfId="1906" applyNumberFormat="1" applyFont="1" applyBorder="1" applyAlignment="1">
      <alignment horizontal="right" vertical="center"/>
    </xf>
    <xf numFmtId="167" fontId="43" fillId="2" borderId="47" xfId="1906" applyNumberFormat="1" applyFont="1" applyBorder="1" applyAlignment="1">
      <alignment horizontal="right" vertical="center"/>
    </xf>
    <xf numFmtId="0" fontId="43" fillId="2" borderId="38" xfId="1906" applyFont="1" applyBorder="1" applyAlignment="1">
      <alignment horizontal="left" vertical="top" wrapText="1"/>
    </xf>
    <xf numFmtId="166" fontId="43" fillId="2" borderId="48" xfId="1906" applyNumberFormat="1" applyFont="1" applyBorder="1" applyAlignment="1">
      <alignment horizontal="right" vertical="center"/>
    </xf>
    <xf numFmtId="167" fontId="43" fillId="2" borderId="49" xfId="1906" applyNumberFormat="1" applyFont="1" applyBorder="1" applyAlignment="1">
      <alignment horizontal="right" vertical="center"/>
    </xf>
    <xf numFmtId="0" fontId="43" fillId="2" borderId="50" xfId="1906" applyFont="1" applyBorder="1" applyAlignment="1">
      <alignment horizontal="left" vertical="center" wrapText="1"/>
    </xf>
    <xf numFmtId="0" fontId="42" fillId="2" borderId="1" xfId="1907"/>
    <xf numFmtId="0" fontId="43" fillId="2" borderId="53" xfId="1907" applyFont="1" applyBorder="1" applyAlignment="1">
      <alignment horizontal="center" wrapText="1"/>
    </xf>
    <xf numFmtId="0" fontId="43" fillId="2" borderId="55" xfId="1907" applyFont="1" applyBorder="1" applyAlignment="1">
      <alignment horizontal="center" wrapText="1"/>
    </xf>
    <xf numFmtId="0" fontId="43" fillId="2" borderId="31" xfId="1907" applyFont="1" applyBorder="1" applyAlignment="1">
      <alignment horizontal="left" vertical="top" wrapText="1"/>
    </xf>
    <xf numFmtId="0" fontId="43" fillId="2" borderId="36" xfId="1907" applyFont="1" applyBorder="1" applyAlignment="1">
      <alignment horizontal="left" vertical="top" wrapText="1"/>
    </xf>
    <xf numFmtId="166" fontId="43" fillId="2" borderId="45" xfId="1907" applyNumberFormat="1" applyFont="1" applyBorder="1" applyAlignment="1">
      <alignment horizontal="right" vertical="center"/>
    </xf>
    <xf numFmtId="164" fontId="43" fillId="2" borderId="47" xfId="1907" applyNumberFormat="1" applyFont="1" applyBorder="1" applyAlignment="1">
      <alignment horizontal="right" vertical="center"/>
    </xf>
    <xf numFmtId="0" fontId="43" fillId="2" borderId="45" xfId="1907" applyFont="1" applyBorder="1" applyAlignment="1">
      <alignment horizontal="left" vertical="center" wrapText="1"/>
    </xf>
    <xf numFmtId="165" fontId="43" fillId="2" borderId="47" xfId="1907" applyNumberFormat="1" applyFont="1" applyBorder="1" applyAlignment="1">
      <alignment horizontal="right" vertical="center"/>
    </xf>
    <xf numFmtId="0" fontId="43" fillId="2" borderId="38" xfId="1907" applyFont="1" applyBorder="1" applyAlignment="1">
      <alignment horizontal="left" vertical="top" wrapText="1"/>
    </xf>
    <xf numFmtId="166" fontId="43" fillId="2" borderId="48" xfId="1907" applyNumberFormat="1" applyFont="1" applyBorder="1" applyAlignment="1">
      <alignment horizontal="right" vertical="center"/>
    </xf>
    <xf numFmtId="164" fontId="43" fillId="2" borderId="50" xfId="1907" applyNumberFormat="1" applyFont="1" applyBorder="1" applyAlignment="1">
      <alignment horizontal="right" vertical="center"/>
    </xf>
    <xf numFmtId="166" fontId="43" fillId="2" borderId="42" xfId="1907" applyNumberFormat="1" applyFont="1" applyBorder="1" applyAlignment="1">
      <alignment horizontal="right" vertical="center"/>
    </xf>
    <xf numFmtId="164" fontId="43" fillId="2" borderId="44" xfId="1907" applyNumberFormat="1" applyFont="1" applyBorder="1" applyAlignment="1">
      <alignment horizontal="right" vertical="center"/>
    </xf>
    <xf numFmtId="0" fontId="43" fillId="2" borderId="133" xfId="1907" applyFont="1" applyBorder="1" applyAlignment="1">
      <alignment horizontal="center" wrapText="1"/>
    </xf>
    <xf numFmtId="0" fontId="43" fillId="2" borderId="146" xfId="1907" applyFont="1" applyBorder="1" applyAlignment="1">
      <alignment horizontal="center" wrapText="1"/>
    </xf>
    <xf numFmtId="164" fontId="43" fillId="2" borderId="119" xfId="1907" applyNumberFormat="1" applyFont="1" applyBorder="1" applyAlignment="1">
      <alignment horizontal="right" vertical="center"/>
    </xf>
    <xf numFmtId="164" fontId="43" fillId="2" borderId="120" xfId="1907" applyNumberFormat="1" applyFont="1" applyBorder="1" applyAlignment="1">
      <alignment horizontal="right" vertical="center"/>
    </xf>
    <xf numFmtId="0" fontId="43" fillId="2" borderId="120" xfId="1907" applyFont="1" applyBorder="1" applyAlignment="1">
      <alignment horizontal="left" vertical="center" wrapText="1"/>
    </xf>
    <xf numFmtId="0" fontId="43" fillId="2" borderId="121" xfId="1907" applyFont="1" applyBorder="1" applyAlignment="1">
      <alignment horizontal="left" vertical="top" wrapText="1"/>
    </xf>
    <xf numFmtId="166" fontId="43" fillId="2" borderId="135" xfId="1907" applyNumberFormat="1" applyFont="1" applyBorder="1" applyAlignment="1">
      <alignment horizontal="right" vertical="center"/>
    </xf>
    <xf numFmtId="164" fontId="43" fillId="2" borderId="124" xfId="1907" applyNumberFormat="1" applyFont="1" applyBorder="1" applyAlignment="1">
      <alignment horizontal="right" vertical="center"/>
    </xf>
    <xf numFmtId="0" fontId="42" fillId="2" borderId="1" xfId="1908"/>
    <xf numFmtId="0" fontId="43" fillId="2" borderId="39" xfId="1908" applyFont="1" applyBorder="1" applyAlignment="1">
      <alignment horizontal="center" wrapText="1"/>
    </xf>
    <xf numFmtId="0" fontId="43" fillId="2" borderId="40" xfId="1908" applyFont="1" applyBorder="1" applyAlignment="1">
      <alignment horizontal="center" wrapText="1"/>
    </xf>
    <xf numFmtId="0" fontId="43" fillId="2" borderId="41" xfId="1908" applyFont="1" applyBorder="1" applyAlignment="1">
      <alignment horizontal="center" wrapText="1"/>
    </xf>
    <xf numFmtId="0" fontId="43" fillId="2" borderId="31" xfId="1908" applyFont="1" applyBorder="1" applyAlignment="1">
      <alignment horizontal="left" vertical="top" wrapText="1"/>
    </xf>
    <xf numFmtId="166" fontId="43" fillId="2" borderId="42" xfId="1908" applyNumberFormat="1" applyFont="1" applyBorder="1" applyAlignment="1">
      <alignment horizontal="right" vertical="center"/>
    </xf>
    <xf numFmtId="164" fontId="43" fillId="2" borderId="43" xfId="1908" applyNumberFormat="1" applyFont="1" applyBorder="1" applyAlignment="1">
      <alignment horizontal="right" vertical="center"/>
    </xf>
    <xf numFmtId="166" fontId="43" fillId="2" borderId="43" xfId="1908" applyNumberFormat="1" applyFont="1" applyBorder="1" applyAlignment="1">
      <alignment horizontal="right" vertical="center"/>
    </xf>
    <xf numFmtId="164" fontId="43" fillId="2" borderId="44" xfId="1908" applyNumberFormat="1" applyFont="1" applyBorder="1" applyAlignment="1">
      <alignment horizontal="right" vertical="center"/>
    </xf>
    <xf numFmtId="0" fontId="43" fillId="2" borderId="36" xfId="1908" applyFont="1" applyBorder="1" applyAlignment="1">
      <alignment horizontal="left" vertical="top" wrapText="1"/>
    </xf>
    <xf numFmtId="166" fontId="43" fillId="2" borderId="45" xfId="1908" applyNumberFormat="1" applyFont="1" applyBorder="1" applyAlignment="1">
      <alignment horizontal="right" vertical="center"/>
    </xf>
    <xf numFmtId="164" fontId="43" fillId="2" borderId="46" xfId="1908" applyNumberFormat="1" applyFont="1" applyBorder="1" applyAlignment="1">
      <alignment horizontal="right" vertical="center"/>
    </xf>
    <xf numFmtId="166" fontId="43" fillId="2" borderId="46" xfId="1908" applyNumberFormat="1" applyFont="1" applyBorder="1" applyAlignment="1">
      <alignment horizontal="right" vertical="center"/>
    </xf>
    <xf numFmtId="164" fontId="43" fillId="2" borderId="47" xfId="1908" applyNumberFormat="1" applyFont="1" applyBorder="1" applyAlignment="1">
      <alignment horizontal="right" vertical="center"/>
    </xf>
    <xf numFmtId="165" fontId="43" fillId="2" borderId="47" xfId="1908" applyNumberFormat="1" applyFont="1" applyBorder="1" applyAlignment="1">
      <alignment horizontal="right" vertical="center"/>
    </xf>
    <xf numFmtId="166" fontId="43" fillId="2" borderId="48" xfId="1908" applyNumberFormat="1" applyFont="1" applyBorder="1" applyAlignment="1">
      <alignment horizontal="right" vertical="center"/>
    </xf>
    <xf numFmtId="164" fontId="43" fillId="2" borderId="49" xfId="1908" applyNumberFormat="1" applyFont="1" applyBorder="1" applyAlignment="1">
      <alignment horizontal="right" vertical="center"/>
    </xf>
    <xf numFmtId="166" fontId="43" fillId="2" borderId="49" xfId="1908" applyNumberFormat="1" applyFont="1" applyBorder="1" applyAlignment="1">
      <alignment horizontal="right" vertical="center"/>
    </xf>
    <xf numFmtId="164" fontId="43" fillId="2" borderId="50" xfId="1908" applyNumberFormat="1" applyFont="1" applyBorder="1" applyAlignment="1">
      <alignment horizontal="right" vertical="center"/>
    </xf>
    <xf numFmtId="0" fontId="42" fillId="2" borderId="1" xfId="1909"/>
    <xf numFmtId="0" fontId="43" fillId="2" borderId="39" xfId="1909" applyFont="1" applyBorder="1" applyAlignment="1">
      <alignment horizontal="center" wrapText="1"/>
    </xf>
    <xf numFmtId="0" fontId="43" fillId="2" borderId="40" xfId="1909" applyFont="1" applyBorder="1" applyAlignment="1">
      <alignment horizontal="center" wrapText="1"/>
    </xf>
    <xf numFmtId="0" fontId="43" fillId="2" borderId="41" xfId="1909" applyFont="1" applyBorder="1" applyAlignment="1">
      <alignment horizontal="center" wrapText="1"/>
    </xf>
    <xf numFmtId="0" fontId="43" fillId="2" borderId="36" xfId="1909" applyFont="1" applyBorder="1" applyAlignment="1">
      <alignment horizontal="left" vertical="top" wrapText="1"/>
    </xf>
    <xf numFmtId="166" fontId="43" fillId="2" borderId="45" xfId="1909" applyNumberFormat="1" applyFont="1" applyBorder="1" applyAlignment="1">
      <alignment horizontal="right" vertical="center"/>
    </xf>
    <xf numFmtId="164" fontId="43" fillId="2" borderId="46" xfId="1909" applyNumberFormat="1" applyFont="1" applyBorder="1" applyAlignment="1">
      <alignment horizontal="right" vertical="center"/>
    </xf>
    <xf numFmtId="166" fontId="43" fillId="2" borderId="46" xfId="1909" applyNumberFormat="1" applyFont="1" applyBorder="1" applyAlignment="1">
      <alignment horizontal="right" vertical="center"/>
    </xf>
    <xf numFmtId="164" fontId="43" fillId="2" borderId="47" xfId="1909" applyNumberFormat="1" applyFont="1" applyBorder="1" applyAlignment="1">
      <alignment horizontal="right" vertical="center"/>
    </xf>
    <xf numFmtId="165" fontId="43" fillId="2" borderId="46" xfId="1909" applyNumberFormat="1" applyFont="1" applyBorder="1" applyAlignment="1">
      <alignment horizontal="right" vertical="center"/>
    </xf>
    <xf numFmtId="166" fontId="43" fillId="2" borderId="48" xfId="1909" applyNumberFormat="1" applyFont="1" applyBorder="1" applyAlignment="1">
      <alignment horizontal="right" vertical="center"/>
    </xf>
    <xf numFmtId="164" fontId="43" fillId="2" borderId="49" xfId="1909" applyNumberFormat="1" applyFont="1" applyBorder="1" applyAlignment="1">
      <alignment horizontal="right" vertical="center"/>
    </xf>
    <xf numFmtId="166" fontId="43" fillId="2" borderId="49" xfId="1909" applyNumberFormat="1" applyFont="1" applyBorder="1" applyAlignment="1">
      <alignment horizontal="right" vertical="center"/>
    </xf>
    <xf numFmtId="165" fontId="43" fillId="2" borderId="49" xfId="1909" applyNumberFormat="1" applyFont="1" applyBorder="1" applyAlignment="1">
      <alignment horizontal="right" vertical="center"/>
    </xf>
    <xf numFmtId="164" fontId="43" fillId="2" borderId="50" xfId="1909" applyNumberFormat="1" applyFont="1" applyBorder="1" applyAlignment="1">
      <alignment horizontal="right" vertical="center"/>
    </xf>
    <xf numFmtId="0" fontId="42" fillId="2" borderId="1" xfId="1891" applyAlignment="1">
      <alignment vertical="center"/>
    </xf>
    <xf numFmtId="0" fontId="0" fillId="0" borderId="0" xfId="0" applyAlignment="1">
      <alignment vertical="center"/>
    </xf>
    <xf numFmtId="169" fontId="39" fillId="0" borderId="0" xfId="0" applyNumberFormat="1" applyFont="1"/>
    <xf numFmtId="0" fontId="43" fillId="2" borderId="148" xfId="1902" applyFont="1" applyBorder="1" applyAlignment="1">
      <alignment horizontal="center" wrapText="1"/>
    </xf>
    <xf numFmtId="0" fontId="43" fillId="2" borderId="149" xfId="1902" applyFont="1" applyBorder="1" applyAlignment="1">
      <alignment horizontal="center" wrapText="1"/>
    </xf>
    <xf numFmtId="0" fontId="43" fillId="2" borderId="151" xfId="1902" applyFont="1" applyBorder="1" applyAlignment="1">
      <alignment horizontal="center" wrapText="1"/>
    </xf>
    <xf numFmtId="0" fontId="20" fillId="2" borderId="139" xfId="1902" applyFont="1" applyBorder="1"/>
    <xf numFmtId="0" fontId="8" fillId="2" borderId="112" xfId="1865" applyFont="1" applyBorder="1" applyAlignment="1">
      <alignment vertical="top" wrapText="1"/>
    </xf>
    <xf numFmtId="0" fontId="8" fillId="2" borderId="114" xfId="1865" applyFont="1" applyBorder="1" applyAlignment="1">
      <alignment vertical="top" wrapText="1"/>
    </xf>
    <xf numFmtId="0" fontId="8" fillId="2" borderId="113" xfId="1865" applyFont="1" applyBorder="1" applyAlignment="1">
      <alignment vertical="top" wrapText="1"/>
    </xf>
    <xf numFmtId="0" fontId="44" fillId="2" borderId="84" xfId="24" applyFont="1" applyFill="1" applyBorder="1" applyAlignment="1">
      <alignment horizontal="left" vertical="top" wrapText="1"/>
    </xf>
    <xf numFmtId="0" fontId="44" fillId="2" borderId="85" xfId="24" applyFont="1" applyFill="1" applyBorder="1" applyAlignment="1">
      <alignment horizontal="left" vertical="top" wrapText="1"/>
    </xf>
    <xf numFmtId="0" fontId="44" fillId="2" borderId="86" xfId="24" applyFont="1" applyFill="1" applyBorder="1" applyAlignment="1">
      <alignment horizontal="left" vertical="top" wrapText="1"/>
    </xf>
    <xf numFmtId="0" fontId="45" fillId="0" borderId="1" xfId="0" applyFont="1" applyBorder="1"/>
    <xf numFmtId="0" fontId="46" fillId="0" borderId="1" xfId="0" applyFont="1" applyBorder="1"/>
    <xf numFmtId="0" fontId="44" fillId="2" borderId="84" xfId="201" applyFont="1" applyFill="1" applyBorder="1" applyAlignment="1">
      <alignment wrapText="1"/>
    </xf>
    <xf numFmtId="0" fontId="44" fillId="2" borderId="86" xfId="202" applyFont="1" applyFill="1" applyBorder="1" applyAlignment="1">
      <alignment wrapText="1"/>
    </xf>
    <xf numFmtId="0" fontId="47" fillId="0" borderId="84" xfId="0" applyFont="1" applyBorder="1" applyAlignment="1">
      <alignment wrapText="1"/>
    </xf>
    <xf numFmtId="0" fontId="47" fillId="0" borderId="85" xfId="0" applyFont="1" applyBorder="1" applyAlignment="1">
      <alignment vertical="top" wrapText="1"/>
    </xf>
    <xf numFmtId="0" fontId="47" fillId="0" borderId="85" xfId="0" applyFont="1" applyBorder="1"/>
    <xf numFmtId="0" fontId="47" fillId="0" borderId="86" xfId="0" applyFont="1" applyBorder="1" applyAlignment="1">
      <alignment vertical="top" wrapText="1"/>
    </xf>
    <xf numFmtId="0" fontId="48" fillId="0" borderId="86" xfId="0" applyFont="1" applyBorder="1" applyAlignment="1">
      <alignment vertical="top" wrapText="1"/>
    </xf>
    <xf numFmtId="0" fontId="49" fillId="2" borderId="84" xfId="201" applyFont="1" applyFill="1" applyBorder="1" applyAlignment="1">
      <alignment wrapText="1"/>
    </xf>
    <xf numFmtId="0" fontId="49" fillId="2" borderId="86" xfId="202" applyFont="1" applyFill="1" applyBorder="1" applyAlignment="1">
      <alignment wrapText="1"/>
    </xf>
    <xf numFmtId="0" fontId="49" fillId="2" borderId="61" xfId="201" applyFont="1" applyFill="1" applyBorder="1" applyAlignment="1">
      <alignment wrapText="1"/>
    </xf>
    <xf numFmtId="0" fontId="47" fillId="0" borderId="85" xfId="0" applyFont="1" applyBorder="1" applyAlignment="1">
      <alignment wrapText="1"/>
    </xf>
    <xf numFmtId="0" fontId="47" fillId="0" borderId="86" xfId="0" applyFont="1" applyBorder="1" applyAlignment="1">
      <alignment wrapText="1"/>
    </xf>
    <xf numFmtId="0" fontId="50" fillId="2" borderId="61" xfId="1229" applyFont="1" applyBorder="1" applyAlignment="1">
      <alignment horizontal="left" wrapText="1"/>
    </xf>
    <xf numFmtId="0" fontId="47" fillId="0" borderId="0" xfId="0" applyFont="1" applyAlignment="1">
      <alignment wrapText="1"/>
    </xf>
    <xf numFmtId="0" fontId="19" fillId="2" borderId="84" xfId="1232" applyFont="1" applyBorder="1" applyAlignment="1">
      <alignment horizontal="center" wrapText="1"/>
    </xf>
    <xf numFmtId="0" fontId="19" fillId="2" borderId="85" xfId="1232" applyFont="1" applyBorder="1" applyAlignment="1">
      <alignment horizontal="center" wrapText="1"/>
    </xf>
    <xf numFmtId="0" fontId="19" fillId="2" borderId="86" xfId="1232" applyFont="1" applyBorder="1" applyAlignment="1">
      <alignment horizontal="center" wrapText="1"/>
    </xf>
    <xf numFmtId="0" fontId="8" fillId="0" borderId="155" xfId="1232" applyFont="1" applyFill="1" applyBorder="1" applyAlignment="1">
      <alignment wrapText="1"/>
    </xf>
    <xf numFmtId="0" fontId="8" fillId="0" borderId="156" xfId="1848" applyFont="1" applyFill="1" applyBorder="1" applyAlignment="1">
      <alignment wrapText="1"/>
    </xf>
    <xf numFmtId="0" fontId="49" fillId="2" borderId="61" xfId="585" applyFont="1" applyFill="1" applyBorder="1" applyAlignment="1">
      <alignment horizontal="left" wrapText="1"/>
    </xf>
    <xf numFmtId="0" fontId="49" fillId="2" borderId="84" xfId="585" applyFont="1" applyFill="1" applyBorder="1" applyAlignment="1">
      <alignment horizontal="left" wrapText="1"/>
    </xf>
    <xf numFmtId="0" fontId="49" fillId="2" borderId="85" xfId="585" applyFont="1" applyFill="1" applyBorder="1" applyAlignment="1">
      <alignment horizontal="left" wrapText="1"/>
    </xf>
    <xf numFmtId="0" fontId="49" fillId="2" borderId="86" xfId="585" applyFont="1" applyFill="1" applyBorder="1" applyAlignment="1">
      <alignment horizontal="left" wrapText="1"/>
    </xf>
    <xf numFmtId="0" fontId="49" fillId="2" borderId="152" xfId="710" applyFont="1" applyFill="1" applyBorder="1" applyAlignment="1">
      <alignment wrapText="1"/>
    </xf>
    <xf numFmtId="0" fontId="49" fillId="2" borderId="153" xfId="711" applyFont="1" applyFill="1" applyBorder="1" applyAlignment="1">
      <alignment wrapText="1"/>
    </xf>
    <xf numFmtId="0" fontId="49" fillId="2" borderId="154" xfId="711" applyFont="1" applyFill="1" applyBorder="1" applyAlignment="1">
      <alignment wrapText="1"/>
    </xf>
    <xf numFmtId="0" fontId="50" fillId="2" borderId="155" xfId="1861" applyFont="1" applyBorder="1" applyAlignment="1">
      <alignment wrapText="1"/>
    </xf>
    <xf numFmtId="0" fontId="50" fillId="2" borderId="157" xfId="1861" applyFont="1" applyBorder="1" applyAlignment="1">
      <alignment wrapText="1"/>
    </xf>
    <xf numFmtId="0" fontId="47" fillId="0" borderId="84" xfId="0" applyFont="1" applyBorder="1"/>
    <xf numFmtId="0" fontId="48" fillId="0" borderId="86" xfId="0" applyFont="1" applyBorder="1"/>
    <xf numFmtId="0" fontId="47" fillId="0" borderId="85" xfId="0" applyFont="1" applyBorder="1" applyAlignment="1">
      <alignment vertical="top"/>
    </xf>
    <xf numFmtId="0" fontId="48" fillId="0" borderId="86" xfId="0" applyFont="1" applyBorder="1" applyAlignment="1">
      <alignment vertical="top"/>
    </xf>
    <xf numFmtId="0" fontId="47" fillId="0" borderId="61" xfId="0" applyFont="1" applyBorder="1" applyAlignment="1">
      <alignment wrapText="1"/>
    </xf>
    <xf numFmtId="0" fontId="49" fillId="2" borderId="61" xfId="1485" applyFont="1" applyFill="1" applyBorder="1" applyAlignment="1">
      <alignment wrapText="1"/>
    </xf>
    <xf numFmtId="0" fontId="49" fillId="2" borderId="61" xfId="1486" applyFont="1" applyFill="1" applyBorder="1" applyAlignment="1">
      <alignment wrapText="1"/>
    </xf>
    <xf numFmtId="0" fontId="49" fillId="2" borderId="61" xfId="1196" applyFont="1" applyFill="1" applyBorder="1" applyAlignment="1">
      <alignment wrapText="1"/>
    </xf>
    <xf numFmtId="0" fontId="49" fillId="2" borderId="61" xfId="1197" applyFont="1" applyFill="1" applyBorder="1" applyAlignment="1">
      <alignment wrapText="1"/>
    </xf>
    <xf numFmtId="0" fontId="0" fillId="0" borderId="86" xfId="0" applyFill="1" applyBorder="1"/>
    <xf numFmtId="0" fontId="7" fillId="0" borderId="1" xfId="1864" applyFont="1" applyFill="1" applyBorder="1" applyAlignment="1">
      <alignment vertical="center" wrapText="1"/>
    </xf>
    <xf numFmtId="0" fontId="43" fillId="2" borderId="33" xfId="1893" applyFont="1" applyBorder="1" applyAlignment="1">
      <alignment wrapText="1"/>
    </xf>
    <xf numFmtId="0" fontId="43" fillId="2" borderId="34" xfId="1893" applyFont="1" applyBorder="1" applyAlignment="1">
      <alignment wrapText="1"/>
    </xf>
    <xf numFmtId="0" fontId="8" fillId="2" borderId="126" xfId="1231" applyFont="1" applyBorder="1" applyAlignment="1">
      <alignment wrapText="1"/>
    </xf>
    <xf numFmtId="0" fontId="8" fillId="0" borderId="1" xfId="1232" applyFont="1" applyFill="1" applyBorder="1" applyAlignment="1">
      <alignment wrapText="1"/>
    </xf>
    <xf numFmtId="0" fontId="8" fillId="0" borderId="1" xfId="1848" applyFont="1" applyFill="1" applyBorder="1" applyAlignment="1">
      <alignment horizontal="center" wrapText="1"/>
    </xf>
    <xf numFmtId="169" fontId="8" fillId="2" borderId="61" xfId="1232" applyNumberFormat="1" applyFont="1" applyBorder="1" applyAlignment="1">
      <alignment horizontal="right" vertical="top"/>
    </xf>
    <xf numFmtId="169" fontId="8" fillId="2" borderId="61" xfId="1848" applyNumberFormat="1" applyFont="1" applyBorder="1" applyAlignment="1">
      <alignment horizontal="right" vertical="top"/>
    </xf>
    <xf numFmtId="0" fontId="8" fillId="2" borderId="61" xfId="1848" applyFont="1" applyBorder="1" applyAlignment="1">
      <alignment wrapText="1"/>
    </xf>
    <xf numFmtId="0" fontId="8" fillId="0" borderId="61" xfId="1232" applyFont="1" applyFill="1" applyBorder="1" applyAlignment="1">
      <alignment wrapText="1"/>
    </xf>
    <xf numFmtId="0" fontId="8" fillId="0" borderId="61" xfId="1848" applyFont="1" applyFill="1" applyBorder="1" applyAlignment="1">
      <alignment horizontal="center" wrapText="1"/>
    </xf>
    <xf numFmtId="0" fontId="8" fillId="2" borderId="61" xfId="1232" applyFont="1" applyBorder="1" applyAlignment="1">
      <alignment horizontal="center" wrapText="1"/>
    </xf>
    <xf numFmtId="0" fontId="8" fillId="2" borderId="1" xfId="1848" applyFont="1" applyBorder="1" applyAlignment="1">
      <alignment wrapText="1"/>
    </xf>
    <xf numFmtId="0" fontId="53" fillId="0" borderId="0" xfId="0" applyFont="1" applyAlignment="1">
      <alignment wrapText="1"/>
    </xf>
    <xf numFmtId="0" fontId="3" fillId="2" borderId="11" xfId="1485" applyFont="1" applyFill="1" applyBorder="1" applyAlignment="1">
      <alignment horizontal="center" wrapText="1"/>
    </xf>
    <xf numFmtId="0" fontId="3" fillId="2" borderId="12" xfId="1486" applyFont="1" applyFill="1" applyBorder="1" applyAlignment="1">
      <alignment horizontal="center" wrapText="1"/>
    </xf>
    <xf numFmtId="0" fontId="43" fillId="2" borderId="1" xfId="1907" applyFont="1" applyBorder="1" applyAlignment="1">
      <alignment horizontal="left" vertical="top" wrapText="1"/>
    </xf>
    <xf numFmtId="0" fontId="43" fillId="2" borderId="95" xfId="1907" applyFont="1" applyBorder="1" applyAlignment="1">
      <alignment horizontal="left" vertical="top" wrapText="1"/>
    </xf>
    <xf numFmtId="0" fontId="43" fillId="2" borderId="88" xfId="1907" applyFont="1" applyBorder="1" applyAlignment="1">
      <alignment horizontal="left" vertical="top" wrapText="1"/>
    </xf>
    <xf numFmtId="0" fontId="43" fillId="2" borderId="118" xfId="1907" applyFont="1" applyBorder="1" applyAlignment="1">
      <alignment horizontal="center" vertical="top" wrapText="1"/>
    </xf>
    <xf numFmtId="0" fontId="43" fillId="2" borderId="92" xfId="1907" applyFont="1" applyBorder="1" applyAlignment="1">
      <alignment horizontal="center" vertical="top" wrapText="1"/>
    </xf>
    <xf numFmtId="0" fontId="43" fillId="2" borderId="94" xfId="1907" applyFont="1" applyBorder="1" applyAlignment="1">
      <alignment horizontal="center" vertical="top" wrapText="1"/>
    </xf>
    <xf numFmtId="0" fontId="43" fillId="2" borderId="87" xfId="1907" applyFont="1" applyBorder="1" applyAlignment="1">
      <alignment horizontal="left" vertical="top" wrapText="1"/>
    </xf>
    <xf numFmtId="0" fontId="7" fillId="2" borderId="1" xfId="1907" applyFont="1" applyBorder="1" applyAlignment="1">
      <alignment horizontal="center" vertical="center" wrapText="1"/>
    </xf>
    <xf numFmtId="0" fontId="43" fillId="2" borderId="131" xfId="1907" applyFont="1" applyBorder="1" applyAlignment="1">
      <alignment horizontal="left" wrapText="1"/>
    </xf>
    <xf numFmtId="0" fontId="43" fillId="2" borderId="145" xfId="1907" applyFont="1" applyBorder="1" applyAlignment="1">
      <alignment horizontal="left" wrapText="1"/>
    </xf>
    <xf numFmtId="0" fontId="43" fillId="2" borderId="132" xfId="1907" applyFont="1" applyBorder="1" applyAlignment="1">
      <alignment horizontal="left" wrapText="1"/>
    </xf>
    <xf numFmtId="0" fontId="43" fillId="2" borderId="51" xfId="1907" applyFont="1" applyBorder="1" applyAlignment="1">
      <alignment horizontal="left" wrapText="1"/>
    </xf>
    <xf numFmtId="0" fontId="43" fillId="2" borderId="144" xfId="1907" applyFont="1" applyBorder="1" applyAlignment="1">
      <alignment horizontal="left" wrapText="1"/>
    </xf>
    <xf numFmtId="0" fontId="43" fillId="2" borderId="52" xfId="1907" applyFont="1" applyBorder="1" applyAlignment="1">
      <alignment horizontal="left" wrapText="1"/>
    </xf>
    <xf numFmtId="0" fontId="43" fillId="2" borderId="30" xfId="1907" applyFont="1" applyBorder="1" applyAlignment="1">
      <alignment horizontal="left" vertical="top" wrapText="1"/>
    </xf>
    <xf numFmtId="0" fontId="43" fillId="2" borderId="35" xfId="1907" applyFont="1" applyBorder="1" applyAlignment="1">
      <alignment horizontal="left" vertical="top" wrapText="1"/>
    </xf>
    <xf numFmtId="0" fontId="43" fillId="2" borderId="37" xfId="1907" applyFont="1" applyBorder="1" applyAlignment="1">
      <alignment horizontal="left" vertical="top" wrapText="1"/>
    </xf>
    <xf numFmtId="0" fontId="8" fillId="2" borderId="1" xfId="1835" applyFont="1" applyBorder="1" applyAlignment="1">
      <alignment horizontal="left" vertical="top" wrapText="1"/>
    </xf>
    <xf numFmtId="0" fontId="8" fillId="2" borderId="129" xfId="1835" applyFont="1" applyBorder="1" applyAlignment="1">
      <alignment horizontal="left" vertical="top" wrapText="1"/>
    </xf>
    <xf numFmtId="0" fontId="8" fillId="2" borderId="125" xfId="1835" applyFont="1" applyBorder="1" applyAlignment="1">
      <alignment horizontal="left" wrapText="1"/>
    </xf>
    <xf numFmtId="0" fontId="8" fillId="2" borderId="1" xfId="1835" applyFont="1" applyBorder="1" applyAlignment="1">
      <alignment horizontal="left" wrapText="1"/>
    </xf>
    <xf numFmtId="0" fontId="8" fillId="2" borderId="88" xfId="1835" applyFont="1" applyBorder="1" applyAlignment="1">
      <alignment horizontal="left" wrapText="1"/>
    </xf>
    <xf numFmtId="0" fontId="8" fillId="2" borderId="87" xfId="1835" applyFont="1" applyBorder="1" applyAlignment="1">
      <alignment horizontal="left" vertical="top" wrapText="1"/>
    </xf>
    <xf numFmtId="0" fontId="8" fillId="2" borderId="87" xfId="1837" applyFont="1" applyBorder="1" applyAlignment="1">
      <alignment horizontal="left" vertical="top" wrapText="1"/>
    </xf>
    <xf numFmtId="0" fontId="8" fillId="2" borderId="1" xfId="1837" applyFont="1" applyBorder="1" applyAlignment="1">
      <alignment horizontal="left" vertical="top" wrapText="1"/>
    </xf>
    <xf numFmtId="0" fontId="8" fillId="2" borderId="129" xfId="1837" applyFont="1" applyBorder="1" applyAlignment="1">
      <alignment horizontal="left" vertical="top" wrapText="1"/>
    </xf>
    <xf numFmtId="0" fontId="8" fillId="2" borderId="126" xfId="1837" applyFont="1" applyBorder="1" applyAlignment="1">
      <alignment horizontal="center" wrapText="1"/>
    </xf>
    <xf numFmtId="0" fontId="8" fillId="2" borderId="127" xfId="1837" applyFont="1" applyBorder="1" applyAlignment="1">
      <alignment horizontal="center" wrapText="1"/>
    </xf>
    <xf numFmtId="0" fontId="8" fillId="7" borderId="131" xfId="0" applyFont="1" applyFill="1" applyBorder="1" applyAlignment="1">
      <alignment horizontal="left" wrapText="1"/>
    </xf>
    <xf numFmtId="0" fontId="8" fillId="7" borderId="132" xfId="0" applyFont="1" applyFill="1" applyBorder="1" applyAlignment="1">
      <alignment horizontal="left" wrapText="1"/>
    </xf>
    <xf numFmtId="0" fontId="8" fillId="8" borderId="118" xfId="0" applyFont="1" applyFill="1" applyBorder="1" applyAlignment="1">
      <alignment horizontal="left" vertical="top" wrapText="1"/>
    </xf>
    <xf numFmtId="0" fontId="8" fillId="8" borderId="31" xfId="0" applyFont="1" applyFill="1" applyBorder="1" applyAlignment="1">
      <alignment horizontal="left" vertical="top" wrapText="1"/>
    </xf>
    <xf numFmtId="0" fontId="8" fillId="0" borderId="92" xfId="0" applyFont="1" applyBorder="1" applyAlignment="1">
      <alignment horizontal="left" vertical="top" wrapText="1"/>
    </xf>
    <xf numFmtId="0" fontId="8" fillId="0" borderId="94" xfId="0" applyFont="1" applyBorder="1" applyAlignment="1">
      <alignment horizontal="left" vertical="top" wrapText="1"/>
    </xf>
    <xf numFmtId="0" fontId="8" fillId="2" borderId="125" xfId="1837" applyFont="1" applyBorder="1" applyAlignment="1">
      <alignment horizontal="left" wrapText="1"/>
    </xf>
    <xf numFmtId="0" fontId="8" fillId="2" borderId="1" xfId="1837" applyFont="1" applyBorder="1" applyAlignment="1">
      <alignment horizontal="left" wrapText="1"/>
    </xf>
    <xf numFmtId="0" fontId="8" fillId="2" borderId="88" xfId="1837" applyFont="1" applyBorder="1" applyAlignment="1">
      <alignment horizontal="left" wrapText="1"/>
    </xf>
    <xf numFmtId="0" fontId="0" fillId="0" borderId="0" xfId="0" applyAlignment="1">
      <alignment horizontal="center"/>
    </xf>
    <xf numFmtId="0" fontId="3" fillId="2" borderId="4" xfId="23" applyFont="1" applyFill="1" applyBorder="1" applyAlignment="1">
      <alignment horizontal="left" vertical="top" wrapText="1"/>
    </xf>
    <xf numFmtId="0" fontId="3" fillId="2" borderId="6" xfId="25" applyFont="1" applyFill="1" applyBorder="1" applyAlignment="1">
      <alignment horizontal="left" vertical="top" wrapText="1"/>
    </xf>
    <xf numFmtId="0" fontId="3" fillId="2" borderId="60" xfId="101" applyFont="1" applyFill="1" applyBorder="1" applyAlignment="1">
      <alignment horizontal="center" vertical="center" wrapText="1"/>
    </xf>
    <xf numFmtId="0" fontId="3" fillId="2" borderId="57" xfId="101" applyFont="1" applyFill="1" applyBorder="1" applyAlignment="1">
      <alignment horizontal="center" vertical="center" wrapText="1"/>
    </xf>
    <xf numFmtId="0" fontId="3" fillId="2" borderId="62" xfId="101" applyFont="1" applyFill="1" applyBorder="1" applyAlignment="1">
      <alignment horizontal="center" vertical="center" wrapText="1"/>
    </xf>
    <xf numFmtId="0" fontId="3" fillId="2" borderId="64" xfId="9" applyFont="1" applyFill="1" applyBorder="1" applyAlignment="1">
      <alignment horizontal="center" wrapText="1"/>
    </xf>
    <xf numFmtId="0" fontId="3" fillId="2" borderId="65" xfId="9" applyFont="1" applyFill="1" applyBorder="1" applyAlignment="1">
      <alignment horizontal="center" wrapText="1"/>
    </xf>
    <xf numFmtId="0" fontId="3" fillId="2" borderId="66" xfId="9" applyFont="1" applyFill="1" applyBorder="1" applyAlignment="1">
      <alignment horizontal="center" wrapText="1"/>
    </xf>
    <xf numFmtId="0" fontId="3" fillId="2" borderId="61" xfId="166" applyFont="1" applyFill="1" applyBorder="1" applyAlignment="1">
      <alignment horizontal="center" vertical="center" wrapText="1"/>
    </xf>
    <xf numFmtId="0" fontId="3" fillId="4" borderId="2" xfId="3" applyFont="1" applyFill="1" applyBorder="1" applyAlignment="1">
      <alignment horizontal="left" wrapText="1"/>
    </xf>
    <xf numFmtId="0" fontId="3" fillId="4" borderId="3" xfId="4" applyFont="1" applyFill="1" applyBorder="1" applyAlignment="1">
      <alignment horizontal="left" wrapText="1"/>
    </xf>
    <xf numFmtId="0" fontId="3" fillId="4" borderId="4" xfId="5" applyFont="1" applyFill="1" applyBorder="1" applyAlignment="1">
      <alignment horizontal="left" wrapText="1"/>
    </xf>
    <xf numFmtId="0" fontId="3" fillId="4" borderId="5" xfId="6" applyFont="1" applyFill="1" applyBorder="1" applyAlignment="1">
      <alignment horizontal="left" wrapText="1"/>
    </xf>
    <xf numFmtId="0" fontId="3" fillId="4" borderId="6" xfId="7" applyFont="1" applyFill="1" applyBorder="1" applyAlignment="1">
      <alignment horizontal="left" wrapText="1"/>
    </xf>
    <xf numFmtId="0" fontId="3" fillId="4" borderId="7" xfId="8" applyFont="1" applyFill="1" applyBorder="1" applyAlignment="1">
      <alignment horizontal="left" wrapText="1"/>
    </xf>
    <xf numFmtId="0" fontId="3" fillId="2" borderId="2" xfId="21" applyFont="1" applyFill="1" applyBorder="1" applyAlignment="1">
      <alignment horizontal="left" vertical="top" wrapText="1"/>
    </xf>
    <xf numFmtId="0" fontId="3" fillId="2" borderId="3" xfId="22" applyFont="1" applyFill="1" applyBorder="1" applyAlignment="1">
      <alignment horizontal="left" vertical="top" wrapText="1"/>
    </xf>
    <xf numFmtId="0" fontId="43" fillId="2" borderId="30" xfId="1908" applyFont="1" applyBorder="1" applyAlignment="1">
      <alignment horizontal="left" vertical="top" wrapText="1"/>
    </xf>
    <xf numFmtId="0" fontId="43" fillId="2" borderId="35" xfId="1908" applyFont="1" applyBorder="1" applyAlignment="1">
      <alignment horizontal="left" vertical="top" wrapText="1"/>
    </xf>
    <xf numFmtId="0" fontId="7" fillId="2" borderId="1" xfId="1908" applyFont="1" applyBorder="1" applyAlignment="1">
      <alignment horizontal="center" vertical="center" wrapText="1"/>
    </xf>
    <xf numFmtId="0" fontId="43" fillId="2" borderId="30" xfId="1908" applyFont="1" applyBorder="1" applyAlignment="1">
      <alignment horizontal="left" wrapText="1"/>
    </xf>
    <xf numFmtId="0" fontId="43" fillId="2" borderId="31" xfId="1908" applyFont="1" applyBorder="1" applyAlignment="1">
      <alignment horizontal="left" wrapText="1"/>
    </xf>
    <xf numFmtId="0" fontId="43" fillId="2" borderId="35" xfId="1908" applyFont="1" applyBorder="1" applyAlignment="1">
      <alignment horizontal="left" wrapText="1"/>
    </xf>
    <xf numFmtId="0" fontId="43" fillId="2" borderId="36" xfId="1908" applyFont="1" applyBorder="1" applyAlignment="1">
      <alignment horizontal="left" wrapText="1"/>
    </xf>
    <xf numFmtId="0" fontId="43" fillId="2" borderId="37" xfId="1908" applyFont="1" applyBorder="1" applyAlignment="1">
      <alignment horizontal="left" wrapText="1"/>
    </xf>
    <xf numFmtId="0" fontId="43" fillId="2" borderId="38" xfId="1908" applyFont="1" applyBorder="1" applyAlignment="1">
      <alignment horizontal="left" wrapText="1"/>
    </xf>
    <xf numFmtId="0" fontId="43" fillId="2" borderId="32" xfId="1908" applyFont="1" applyBorder="1" applyAlignment="1">
      <alignment horizontal="center" wrapText="1"/>
    </xf>
    <xf numFmtId="0" fontId="43" fillId="2" borderId="33" xfId="1908" applyFont="1" applyBorder="1" applyAlignment="1">
      <alignment horizontal="center" wrapText="1"/>
    </xf>
    <xf numFmtId="0" fontId="43" fillId="2" borderId="34" xfId="1908" applyFont="1" applyBorder="1" applyAlignment="1">
      <alignment horizontal="center" wrapText="1"/>
    </xf>
    <xf numFmtId="0" fontId="43" fillId="2" borderId="141" xfId="1908" applyFont="1" applyBorder="1" applyAlignment="1">
      <alignment horizontal="center" wrapText="1"/>
    </xf>
    <xf numFmtId="0" fontId="43" fillId="2" borderId="142" xfId="1908" applyFont="1" applyBorder="1" applyAlignment="1">
      <alignment horizontal="center" wrapText="1"/>
    </xf>
    <xf numFmtId="0" fontId="43" fillId="2" borderId="143" xfId="1908" applyFont="1" applyBorder="1" applyAlignment="1">
      <alignment horizontal="center" wrapText="1"/>
    </xf>
    <xf numFmtId="0" fontId="43" fillId="2" borderId="37" xfId="1908" applyFont="1" applyBorder="1" applyAlignment="1">
      <alignment horizontal="left" vertical="top" wrapText="1"/>
    </xf>
    <xf numFmtId="0" fontId="43" fillId="2" borderId="38" xfId="1908" applyFont="1" applyBorder="1" applyAlignment="1">
      <alignment horizontal="left" vertical="top" wrapText="1"/>
    </xf>
    <xf numFmtId="0" fontId="43" fillId="2" borderId="35" xfId="1909" applyFont="1" applyBorder="1" applyAlignment="1">
      <alignment horizontal="left" vertical="top" wrapText="1"/>
    </xf>
    <xf numFmtId="0" fontId="43" fillId="2" borderId="37" xfId="1909" applyFont="1" applyBorder="1" applyAlignment="1">
      <alignment horizontal="left" vertical="top" wrapText="1"/>
    </xf>
    <xf numFmtId="0" fontId="43" fillId="2" borderId="38" xfId="1909" applyFont="1" applyBorder="1" applyAlignment="1">
      <alignment horizontal="left" vertical="top" wrapText="1"/>
    </xf>
    <xf numFmtId="0" fontId="43" fillId="2" borderId="142" xfId="1909" applyFont="1" applyBorder="1" applyAlignment="1">
      <alignment horizontal="center" wrapText="1"/>
    </xf>
    <xf numFmtId="0" fontId="43" fillId="2" borderId="143" xfId="1909" applyFont="1" applyBorder="1" applyAlignment="1">
      <alignment horizontal="center" wrapText="1"/>
    </xf>
    <xf numFmtId="0" fontId="7" fillId="2" borderId="1" xfId="1909" applyFont="1" applyBorder="1" applyAlignment="1">
      <alignment horizontal="center" vertical="center" wrapText="1"/>
    </xf>
    <xf numFmtId="0" fontId="43" fillId="2" borderId="30" xfId="1909" applyFont="1" applyBorder="1" applyAlignment="1">
      <alignment horizontal="left" wrapText="1"/>
    </xf>
    <xf numFmtId="0" fontId="43" fillId="2" borderId="31" xfId="1909" applyFont="1" applyBorder="1" applyAlignment="1">
      <alignment horizontal="left" wrapText="1"/>
    </xf>
    <xf numFmtId="0" fontId="43" fillId="2" borderId="35" xfId="1909" applyFont="1" applyBorder="1" applyAlignment="1">
      <alignment horizontal="left" wrapText="1"/>
    </xf>
    <xf numFmtId="0" fontId="43" fillId="2" borderId="36" xfId="1909" applyFont="1" applyBorder="1" applyAlignment="1">
      <alignment horizontal="left" wrapText="1"/>
    </xf>
    <xf numFmtId="0" fontId="43" fillId="2" borderId="37" xfId="1909" applyFont="1" applyBorder="1" applyAlignment="1">
      <alignment horizontal="left" wrapText="1"/>
    </xf>
    <xf numFmtId="0" fontId="43" fillId="2" borderId="38" xfId="1909" applyFont="1" applyBorder="1" applyAlignment="1">
      <alignment horizontal="left" wrapText="1"/>
    </xf>
    <xf numFmtId="0" fontId="43" fillId="2" borderId="32" xfId="1909" applyFont="1" applyBorder="1" applyAlignment="1">
      <alignment horizontal="center" wrapText="1"/>
    </xf>
    <xf numFmtId="0" fontId="43" fillId="2" borderId="33" xfId="1909" applyFont="1" applyBorder="1" applyAlignment="1">
      <alignment horizontal="center" wrapText="1"/>
    </xf>
    <xf numFmtId="0" fontId="43" fillId="2" borderId="34" xfId="1909" applyFont="1" applyBorder="1" applyAlignment="1">
      <alignment horizontal="center" wrapText="1"/>
    </xf>
    <xf numFmtId="0" fontId="43" fillId="2" borderId="141" xfId="1909" applyFont="1" applyBorder="1" applyAlignment="1">
      <alignment horizontal="center" wrapText="1"/>
    </xf>
    <xf numFmtId="0" fontId="37" fillId="0" borderId="1" xfId="1888" applyFont="1" applyFill="1" applyBorder="1" applyAlignment="1">
      <alignment horizontal="center" wrapText="1"/>
    </xf>
    <xf numFmtId="0" fontId="37" fillId="0" borderId="1" xfId="1888" applyFont="1" applyFill="1" applyBorder="1" applyAlignment="1">
      <alignment horizontal="left" vertical="center" wrapText="1"/>
    </xf>
    <xf numFmtId="0" fontId="35" fillId="2" borderId="1" xfId="1887" applyFont="1" applyBorder="1" applyAlignment="1">
      <alignment horizontal="left" vertical="top" wrapText="1"/>
    </xf>
    <xf numFmtId="0" fontId="35" fillId="2" borderId="129" xfId="1887" applyFont="1" applyBorder="1" applyAlignment="1">
      <alignment horizontal="left" vertical="top" wrapText="1"/>
    </xf>
    <xf numFmtId="0" fontId="37" fillId="0" borderId="1" xfId="1888" applyFont="1" applyFill="1" applyBorder="1" applyAlignment="1">
      <alignment horizontal="left" wrapText="1"/>
    </xf>
    <xf numFmtId="0" fontId="7" fillId="2" borderId="1" xfId="1887" applyFont="1" applyBorder="1" applyAlignment="1">
      <alignment horizontal="center" vertical="center" wrapText="1"/>
    </xf>
    <xf numFmtId="0" fontId="35" fillId="2" borderId="125" xfId="1887" applyFont="1" applyBorder="1" applyAlignment="1">
      <alignment horizontal="left" wrapText="1"/>
    </xf>
    <xf numFmtId="0" fontId="35" fillId="2" borderId="1" xfId="1887" applyFont="1" applyBorder="1" applyAlignment="1">
      <alignment horizontal="left" wrapText="1"/>
    </xf>
    <xf numFmtId="0" fontId="35" fillId="2" borderId="88" xfId="1887" applyFont="1" applyBorder="1" applyAlignment="1">
      <alignment horizontal="left" wrapText="1"/>
    </xf>
    <xf numFmtId="0" fontId="35" fillId="2" borderId="126" xfId="1887" applyFont="1" applyBorder="1" applyAlignment="1">
      <alignment horizontal="center" wrapText="1"/>
    </xf>
    <xf numFmtId="0" fontId="35" fillId="2" borderId="127" xfId="1887" applyFont="1" applyBorder="1" applyAlignment="1">
      <alignment horizontal="center" wrapText="1"/>
    </xf>
    <xf numFmtId="0" fontId="35" fillId="2" borderId="87" xfId="1887" applyFont="1" applyBorder="1" applyAlignment="1">
      <alignment horizontal="left" vertical="top" wrapText="1"/>
    </xf>
    <xf numFmtId="0" fontId="35" fillId="2" borderId="1" xfId="1886" applyFont="1" applyBorder="1" applyAlignment="1">
      <alignment horizontal="left" vertical="top" wrapText="1"/>
    </xf>
    <xf numFmtId="0" fontId="35" fillId="2" borderId="129" xfId="1886" applyFont="1" applyBorder="1" applyAlignment="1">
      <alignment horizontal="left" vertical="top" wrapText="1"/>
    </xf>
    <xf numFmtId="0" fontId="35" fillId="2" borderId="127" xfId="1886" applyFont="1" applyBorder="1" applyAlignment="1">
      <alignment horizontal="center" wrapText="1"/>
    </xf>
    <xf numFmtId="0" fontId="35" fillId="2" borderId="87" xfId="1886" applyFont="1" applyBorder="1" applyAlignment="1">
      <alignment horizontal="left" vertical="top" wrapText="1"/>
    </xf>
    <xf numFmtId="0" fontId="7" fillId="2" borderId="1" xfId="1886" applyFont="1" applyBorder="1" applyAlignment="1">
      <alignment horizontal="center" vertical="center" wrapText="1"/>
    </xf>
    <xf numFmtId="0" fontId="35" fillId="2" borderId="125" xfId="1886" applyFont="1" applyBorder="1" applyAlignment="1">
      <alignment horizontal="left" wrapText="1"/>
    </xf>
    <xf numFmtId="0" fontId="35" fillId="2" borderId="1" xfId="1886" applyFont="1" applyBorder="1" applyAlignment="1">
      <alignment horizontal="left" wrapText="1"/>
    </xf>
    <xf numFmtId="0" fontId="35" fillId="2" borderId="88" xfId="1886" applyFont="1" applyBorder="1" applyAlignment="1">
      <alignment horizontal="left" wrapText="1"/>
    </xf>
    <xf numFmtId="0" fontId="35" fillId="2" borderId="126" xfId="1886" applyFont="1" applyBorder="1" applyAlignment="1">
      <alignment horizontal="center" wrapText="1"/>
    </xf>
    <xf numFmtId="0" fontId="8" fillId="2" borderId="87" xfId="1836" applyFont="1" applyBorder="1" applyAlignment="1">
      <alignment horizontal="left" vertical="top" wrapText="1"/>
    </xf>
    <xf numFmtId="0" fontId="8" fillId="2" borderId="1" xfId="1836" applyFont="1" applyBorder="1" applyAlignment="1">
      <alignment horizontal="left" vertical="top" wrapText="1"/>
    </xf>
    <xf numFmtId="0" fontId="7" fillId="2" borderId="1" xfId="1836" applyFont="1" applyBorder="1" applyAlignment="1">
      <alignment horizontal="center" vertical="center" wrapText="1"/>
    </xf>
    <xf numFmtId="0" fontId="8" fillId="2" borderId="125" xfId="1836" applyFont="1" applyBorder="1" applyAlignment="1">
      <alignment horizontal="left" wrapText="1"/>
    </xf>
    <xf numFmtId="0" fontId="8" fillId="2" borderId="1" xfId="1836" applyFont="1" applyBorder="1" applyAlignment="1">
      <alignment horizontal="left" wrapText="1"/>
    </xf>
    <xf numFmtId="0" fontId="8" fillId="2" borderId="88" xfId="1836" applyFont="1" applyBorder="1" applyAlignment="1">
      <alignment horizontal="left" wrapText="1"/>
    </xf>
    <xf numFmtId="0" fontId="8" fillId="2" borderId="126" xfId="1836" applyFont="1" applyBorder="1" applyAlignment="1">
      <alignment horizontal="center" wrapText="1"/>
    </xf>
    <xf numFmtId="0" fontId="8" fillId="2" borderId="127" xfId="1836" applyFont="1" applyBorder="1" applyAlignment="1">
      <alignment horizontal="center" wrapText="1"/>
    </xf>
    <xf numFmtId="0" fontId="8" fillId="2" borderId="129" xfId="1836" applyFont="1" applyBorder="1" applyAlignment="1">
      <alignment horizontal="left" vertical="top" wrapText="1"/>
    </xf>
    <xf numFmtId="0" fontId="43" fillId="2" borderId="142" xfId="1891" applyFont="1" applyBorder="1" applyAlignment="1">
      <alignment horizontal="center" vertical="center" wrapText="1"/>
    </xf>
    <xf numFmtId="0" fontId="43" fillId="2" borderId="143" xfId="1891" applyFont="1" applyBorder="1" applyAlignment="1">
      <alignment horizontal="center" vertical="center" wrapText="1"/>
    </xf>
    <xf numFmtId="0" fontId="7" fillId="2" borderId="1" xfId="1891" applyFont="1" applyBorder="1" applyAlignment="1">
      <alignment horizontal="center" vertical="center" wrapText="1"/>
    </xf>
    <xf numFmtId="0" fontId="43" fillId="2" borderId="30" xfId="1891" applyFont="1" applyBorder="1" applyAlignment="1">
      <alignment horizontal="left" wrapText="1"/>
    </xf>
    <xf numFmtId="0" fontId="43" fillId="2" borderId="31" xfId="1891" applyFont="1" applyBorder="1" applyAlignment="1">
      <alignment horizontal="left" wrapText="1"/>
    </xf>
    <xf numFmtId="0" fontId="43" fillId="2" borderId="35" xfId="1891" applyFont="1" applyBorder="1" applyAlignment="1">
      <alignment horizontal="left" wrapText="1"/>
    </xf>
    <xf numFmtId="0" fontId="43" fillId="2" borderId="36" xfId="1891" applyFont="1" applyBorder="1" applyAlignment="1">
      <alignment horizontal="left" wrapText="1"/>
    </xf>
    <xf numFmtId="0" fontId="43" fillId="2" borderId="37" xfId="1891" applyFont="1" applyBorder="1" applyAlignment="1">
      <alignment horizontal="left" wrapText="1"/>
    </xf>
    <xf numFmtId="0" fontId="43" fillId="2" borderId="38" xfId="1891" applyFont="1" applyBorder="1" applyAlignment="1">
      <alignment horizontal="left" wrapText="1"/>
    </xf>
    <xf numFmtId="0" fontId="43" fillId="2" borderId="32" xfId="1891" applyFont="1" applyBorder="1" applyAlignment="1">
      <alignment horizontal="center" wrapText="1"/>
    </xf>
    <xf numFmtId="0" fontId="43" fillId="2" borderId="33" xfId="1891" applyFont="1" applyBorder="1" applyAlignment="1">
      <alignment horizontal="center" wrapText="1"/>
    </xf>
    <xf numFmtId="0" fontId="43" fillId="2" borderId="34" xfId="1891" applyFont="1" applyBorder="1" applyAlignment="1">
      <alignment horizontal="center" wrapText="1"/>
    </xf>
    <xf numFmtId="0" fontId="43" fillId="2" borderId="141" xfId="1891" applyFont="1" applyBorder="1" applyAlignment="1">
      <alignment horizontal="center" vertical="center" wrapText="1"/>
    </xf>
    <xf numFmtId="0" fontId="43" fillId="2" borderId="35" xfId="1891" applyFont="1" applyBorder="1" applyAlignment="1">
      <alignment horizontal="left" vertical="top" wrapText="1"/>
    </xf>
    <xf numFmtId="0" fontId="43" fillId="2" borderId="30" xfId="1891" applyFont="1" applyBorder="1" applyAlignment="1">
      <alignment horizontal="left" vertical="top" wrapText="1"/>
    </xf>
    <xf numFmtId="0" fontId="43" fillId="2" borderId="31" xfId="1891" applyFont="1" applyBorder="1" applyAlignment="1">
      <alignment horizontal="left" vertical="top" wrapText="1"/>
    </xf>
    <xf numFmtId="0" fontId="43" fillId="2" borderId="37" xfId="1891" applyFont="1" applyBorder="1" applyAlignment="1">
      <alignment horizontal="left" vertical="top" wrapText="1"/>
    </xf>
    <xf numFmtId="0" fontId="7" fillId="2" borderId="1" xfId="1835" applyFont="1" applyBorder="1" applyAlignment="1">
      <alignment horizontal="center" vertical="center" wrapText="1"/>
    </xf>
    <xf numFmtId="0" fontId="8" fillId="2" borderId="126" xfId="1835" applyFont="1" applyBorder="1" applyAlignment="1">
      <alignment horizontal="center" wrapText="1"/>
    </xf>
    <xf numFmtId="0" fontId="8" fillId="2" borderId="127" xfId="1835" applyFont="1" applyBorder="1" applyAlignment="1">
      <alignment horizontal="center" wrapText="1"/>
    </xf>
    <xf numFmtId="0" fontId="7" fillId="2" borderId="1" xfId="1889" applyFont="1" applyBorder="1" applyAlignment="1">
      <alignment horizontal="center" vertical="center" wrapText="1"/>
    </xf>
    <xf numFmtId="0" fontId="43" fillId="2" borderId="30" xfId="1889" applyFont="1" applyBorder="1" applyAlignment="1">
      <alignment horizontal="left" wrapText="1"/>
    </xf>
    <xf numFmtId="0" fontId="43" fillId="2" borderId="31" xfId="1889" applyFont="1" applyBorder="1" applyAlignment="1">
      <alignment horizontal="left" wrapText="1"/>
    </xf>
    <xf numFmtId="0" fontId="43" fillId="2" borderId="35" xfId="1889" applyFont="1" applyBorder="1" applyAlignment="1">
      <alignment horizontal="left" wrapText="1"/>
    </xf>
    <xf numFmtId="0" fontId="43" fillId="2" borderId="36" xfId="1889" applyFont="1" applyBorder="1" applyAlignment="1">
      <alignment horizontal="left" wrapText="1"/>
    </xf>
    <xf numFmtId="0" fontId="43" fillId="2" borderId="37" xfId="1889" applyFont="1" applyBorder="1" applyAlignment="1">
      <alignment horizontal="left" wrapText="1"/>
    </xf>
    <xf numFmtId="0" fontId="43" fillId="2" borderId="38" xfId="1889" applyFont="1" applyBorder="1" applyAlignment="1">
      <alignment horizontal="left" wrapText="1"/>
    </xf>
    <xf numFmtId="0" fontId="43" fillId="2" borderId="32" xfId="1889" applyFont="1" applyBorder="1" applyAlignment="1">
      <alignment horizontal="center" wrapText="1"/>
    </xf>
    <xf numFmtId="0" fontId="43" fillId="2" borderId="33" xfId="1889" applyFont="1" applyBorder="1" applyAlignment="1">
      <alignment horizontal="center" wrapText="1"/>
    </xf>
    <xf numFmtId="0" fontId="43" fillId="2" borderId="34" xfId="1889" applyFont="1" applyBorder="1" applyAlignment="1">
      <alignment horizontal="center" wrapText="1"/>
    </xf>
    <xf numFmtId="0" fontId="43" fillId="2" borderId="141" xfId="1889" applyFont="1" applyBorder="1" applyAlignment="1">
      <alignment horizontal="center" wrapText="1"/>
    </xf>
    <xf numFmtId="0" fontId="43" fillId="2" borderId="142" xfId="1889" applyFont="1" applyBorder="1" applyAlignment="1">
      <alignment horizontal="center" wrapText="1"/>
    </xf>
    <xf numFmtId="0" fontId="43" fillId="0" borderId="142" xfId="1889" applyFont="1" applyFill="1" applyBorder="1" applyAlignment="1">
      <alignment horizontal="center" wrapText="1"/>
    </xf>
    <xf numFmtId="0" fontId="43" fillId="2" borderId="143" xfId="1889" applyFont="1" applyBorder="1" applyAlignment="1">
      <alignment horizontal="center" wrapText="1"/>
    </xf>
    <xf numFmtId="0" fontId="43" fillId="2" borderId="35" xfId="1889" applyFont="1" applyBorder="1" applyAlignment="1">
      <alignment horizontal="left" vertical="top" wrapText="1"/>
    </xf>
    <xf numFmtId="0" fontId="43" fillId="2" borderId="37" xfId="1889" applyFont="1" applyBorder="1" applyAlignment="1">
      <alignment horizontal="left" vertical="top" wrapText="1"/>
    </xf>
    <xf numFmtId="0" fontId="43" fillId="2" borderId="30" xfId="1889" applyFont="1" applyBorder="1" applyAlignment="1">
      <alignment horizontal="left" vertical="top" wrapText="1"/>
    </xf>
    <xf numFmtId="0" fontId="43" fillId="2" borderId="31" xfId="1889" applyFont="1" applyBorder="1" applyAlignment="1">
      <alignment horizontal="left" vertical="top" wrapText="1"/>
    </xf>
    <xf numFmtId="0" fontId="7" fillId="2" borderId="1" xfId="1890" applyFont="1" applyBorder="1" applyAlignment="1">
      <alignment horizontal="center" vertical="center" wrapText="1"/>
    </xf>
    <xf numFmtId="0" fontId="43" fillId="2" borderId="51" xfId="1890" applyFont="1" applyBorder="1" applyAlignment="1">
      <alignment horizontal="left" wrapText="1"/>
    </xf>
    <xf numFmtId="0" fontId="43" fillId="2" borderId="52" xfId="1890" applyFont="1" applyBorder="1" applyAlignment="1">
      <alignment horizontal="left" wrapText="1"/>
    </xf>
    <xf numFmtId="0" fontId="43" fillId="2" borderId="30" xfId="1890" applyFont="1" applyBorder="1" applyAlignment="1">
      <alignment horizontal="left" vertical="top" wrapText="1"/>
    </xf>
    <xf numFmtId="0" fontId="43" fillId="2" borderId="35" xfId="1890" applyFont="1" applyBorder="1" applyAlignment="1">
      <alignment horizontal="left" vertical="top" wrapText="1"/>
    </xf>
    <xf numFmtId="0" fontId="43" fillId="2" borderId="37" xfId="1890" applyFont="1" applyBorder="1" applyAlignment="1">
      <alignment horizontal="left" vertical="top" wrapText="1"/>
    </xf>
    <xf numFmtId="0" fontId="8" fillId="2" borderId="87" xfId="1838" applyFont="1" applyBorder="1" applyAlignment="1">
      <alignment horizontal="left" vertical="top" wrapText="1"/>
    </xf>
    <xf numFmtId="0" fontId="8" fillId="2" borderId="1" xfId="1838" applyFont="1" applyBorder="1" applyAlignment="1">
      <alignment horizontal="left" vertical="top" wrapText="1"/>
    </xf>
    <xf numFmtId="0" fontId="8" fillId="2" borderId="129" xfId="1838" applyFont="1" applyBorder="1" applyAlignment="1">
      <alignment horizontal="left" vertical="top" wrapText="1"/>
    </xf>
    <xf numFmtId="0" fontId="7" fillId="2" borderId="1" xfId="1838" applyFont="1" applyBorder="1" applyAlignment="1">
      <alignment horizontal="center" vertical="center" wrapText="1"/>
    </xf>
    <xf numFmtId="0" fontId="8" fillId="2" borderId="125" xfId="1838" applyFont="1" applyBorder="1" applyAlignment="1">
      <alignment horizontal="left" wrapText="1"/>
    </xf>
    <xf numFmtId="0" fontId="8" fillId="2" borderId="1" xfId="1838" applyFont="1" applyBorder="1" applyAlignment="1">
      <alignment horizontal="left" wrapText="1"/>
    </xf>
    <xf numFmtId="0" fontId="8" fillId="2" borderId="88" xfId="1838" applyFont="1" applyBorder="1" applyAlignment="1">
      <alignment horizontal="left" wrapText="1"/>
    </xf>
    <xf numFmtId="0" fontId="8" fillId="2" borderId="126" xfId="1838" applyFont="1" applyBorder="1" applyAlignment="1">
      <alignment horizontal="center" wrapText="1"/>
    </xf>
    <xf numFmtId="0" fontId="8" fillId="2" borderId="127" xfId="1838" applyFont="1" applyBorder="1" applyAlignment="1">
      <alignment horizontal="center" wrapText="1"/>
    </xf>
    <xf numFmtId="0" fontId="8" fillId="2" borderId="1" xfId="1839" applyFont="1" applyBorder="1" applyAlignment="1">
      <alignment horizontal="left" vertical="top" wrapText="1"/>
    </xf>
    <xf numFmtId="0" fontId="8" fillId="2" borderId="129" xfId="1839" applyFont="1" applyBorder="1" applyAlignment="1">
      <alignment horizontal="left" vertical="top" wrapText="1"/>
    </xf>
    <xf numFmtId="0" fontId="8" fillId="2" borderId="127" xfId="1839" applyFont="1" applyBorder="1" applyAlignment="1">
      <alignment horizontal="center" wrapText="1"/>
    </xf>
    <xf numFmtId="0" fontId="8" fillId="2" borderId="87" xfId="1839" applyFont="1" applyBorder="1" applyAlignment="1">
      <alignment horizontal="left" vertical="top" wrapText="1"/>
    </xf>
    <xf numFmtId="0" fontId="7" fillId="2" borderId="1" xfId="1839" applyFont="1" applyBorder="1" applyAlignment="1">
      <alignment horizontal="center" vertical="center" wrapText="1"/>
    </xf>
    <xf numFmtId="0" fontId="8" fillId="2" borderId="125" xfId="1839" applyFont="1" applyBorder="1" applyAlignment="1">
      <alignment horizontal="left" wrapText="1"/>
    </xf>
    <xf numFmtId="0" fontId="8" fillId="2" borderId="1" xfId="1839" applyFont="1" applyBorder="1" applyAlignment="1">
      <alignment horizontal="left" wrapText="1"/>
    </xf>
    <xf numFmtId="0" fontId="8" fillId="2" borderId="88" xfId="1839" applyFont="1" applyBorder="1" applyAlignment="1">
      <alignment horizontal="left" wrapText="1"/>
    </xf>
    <xf numFmtId="0" fontId="8" fillId="2" borderId="126" xfId="1839" applyFont="1" applyBorder="1" applyAlignment="1">
      <alignment horizontal="center" wrapText="1"/>
    </xf>
    <xf numFmtId="0" fontId="8" fillId="2" borderId="1" xfId="1840" applyFont="1" applyBorder="1" applyAlignment="1">
      <alignment horizontal="left" vertical="top" wrapText="1"/>
    </xf>
    <xf numFmtId="0" fontId="8" fillId="2" borderId="129" xfId="1840" applyFont="1" applyBorder="1" applyAlignment="1">
      <alignment horizontal="left" vertical="top" wrapText="1"/>
    </xf>
    <xf numFmtId="0" fontId="7" fillId="2" borderId="1" xfId="1840" applyFont="1" applyBorder="1" applyAlignment="1">
      <alignment horizontal="center" vertical="center" wrapText="1"/>
    </xf>
    <xf numFmtId="0" fontId="8" fillId="2" borderId="125" xfId="1840" applyFont="1" applyBorder="1" applyAlignment="1">
      <alignment horizontal="left" wrapText="1"/>
    </xf>
    <xf numFmtId="0" fontId="8" fillId="2" borderId="1" xfId="1840" applyFont="1" applyBorder="1" applyAlignment="1">
      <alignment horizontal="left" wrapText="1"/>
    </xf>
    <xf numFmtId="0" fontId="8" fillId="2" borderId="88" xfId="1840" applyFont="1" applyBorder="1" applyAlignment="1">
      <alignment horizontal="left" wrapText="1"/>
    </xf>
    <xf numFmtId="0" fontId="8" fillId="2" borderId="126" xfId="1840" applyFont="1" applyBorder="1" applyAlignment="1">
      <alignment horizontal="center" wrapText="1"/>
    </xf>
    <xf numFmtId="0" fontId="8" fillId="2" borderId="127" xfId="1840" applyFont="1" applyBorder="1" applyAlignment="1">
      <alignment horizontal="center" wrapText="1"/>
    </xf>
    <xf numFmtId="0" fontId="8" fillId="2" borderId="87" xfId="1840" applyFont="1" applyBorder="1" applyAlignment="1">
      <alignment horizontal="left" vertical="top" wrapText="1"/>
    </xf>
    <xf numFmtId="0" fontId="43" fillId="2" borderId="35" xfId="1892" applyFont="1" applyBorder="1" applyAlignment="1">
      <alignment horizontal="left" vertical="top" wrapText="1"/>
    </xf>
    <xf numFmtId="0" fontId="7" fillId="2" borderId="1" xfId="1892" applyFont="1" applyBorder="1" applyAlignment="1">
      <alignment horizontal="center" vertical="center" wrapText="1"/>
    </xf>
    <xf numFmtId="0" fontId="43" fillId="2" borderId="30" xfId="1892" applyFont="1" applyBorder="1" applyAlignment="1">
      <alignment horizontal="left" wrapText="1"/>
    </xf>
    <xf numFmtId="0" fontId="43" fillId="2" borderId="31" xfId="1892" applyFont="1" applyBorder="1" applyAlignment="1">
      <alignment horizontal="left" wrapText="1"/>
    </xf>
    <xf numFmtId="0" fontId="43" fillId="2" borderId="35" xfId="1892" applyFont="1" applyBorder="1" applyAlignment="1">
      <alignment horizontal="left" wrapText="1"/>
    </xf>
    <xf numFmtId="0" fontId="43" fillId="2" borderId="36" xfId="1892" applyFont="1" applyBorder="1" applyAlignment="1">
      <alignment horizontal="left" wrapText="1"/>
    </xf>
    <xf numFmtId="0" fontId="43" fillId="2" borderId="37" xfId="1892" applyFont="1" applyBorder="1" applyAlignment="1">
      <alignment horizontal="left" wrapText="1"/>
    </xf>
    <xf numFmtId="0" fontId="43" fillId="2" borderId="38" xfId="1892" applyFont="1" applyBorder="1" applyAlignment="1">
      <alignment horizontal="left" wrapText="1"/>
    </xf>
    <xf numFmtId="0" fontId="43" fillId="2" borderId="32" xfId="1892" applyFont="1" applyBorder="1" applyAlignment="1">
      <alignment horizontal="center" wrapText="1"/>
    </xf>
    <xf numFmtId="0" fontId="43" fillId="2" borderId="33" xfId="1892" applyFont="1" applyBorder="1" applyAlignment="1">
      <alignment horizontal="center" wrapText="1"/>
    </xf>
    <xf numFmtId="0" fontId="43" fillId="2" borderId="34" xfId="1892" applyFont="1" applyBorder="1" applyAlignment="1">
      <alignment horizontal="center" wrapText="1"/>
    </xf>
    <xf numFmtId="0" fontId="43" fillId="2" borderId="141" xfId="1892" applyFont="1" applyBorder="1" applyAlignment="1">
      <alignment horizontal="center" wrapText="1"/>
    </xf>
    <xf numFmtId="0" fontId="43" fillId="2" borderId="142" xfId="1892" applyFont="1" applyBorder="1" applyAlignment="1">
      <alignment horizontal="center" wrapText="1"/>
    </xf>
    <xf numFmtId="0" fontId="43" fillId="2" borderId="143" xfId="1892" applyFont="1" applyBorder="1" applyAlignment="1">
      <alignment horizontal="center" wrapText="1"/>
    </xf>
    <xf numFmtId="0" fontId="43" fillId="2" borderId="30" xfId="1892" applyFont="1" applyBorder="1" applyAlignment="1">
      <alignment horizontal="left" vertical="top" wrapText="1"/>
    </xf>
    <xf numFmtId="0" fontId="43" fillId="2" borderId="31" xfId="1892" applyFont="1" applyBorder="1" applyAlignment="1">
      <alignment horizontal="left" vertical="top" wrapText="1"/>
    </xf>
    <xf numFmtId="0" fontId="43" fillId="2" borderId="37" xfId="1892" applyFont="1" applyBorder="1" applyAlignment="1">
      <alignment horizontal="left" vertical="top" wrapText="1"/>
    </xf>
    <xf numFmtId="0" fontId="8" fillId="2" borderId="1" xfId="1841" applyFont="1" applyBorder="1" applyAlignment="1">
      <alignment horizontal="left" vertical="top" wrapText="1"/>
    </xf>
    <xf numFmtId="0" fontId="4" fillId="2" borderId="1" xfId="264" applyFont="1" applyFill="1" applyBorder="1" applyAlignment="1">
      <alignment horizontal="center" vertical="center" wrapText="1"/>
    </xf>
    <xf numFmtId="0" fontId="3" fillId="2" borderId="29" xfId="265" applyFont="1" applyFill="1" applyBorder="1" applyAlignment="1">
      <alignment horizontal="left" wrapText="1"/>
    </xf>
    <xf numFmtId="0" fontId="7" fillId="2" borderId="1" xfId="1841" applyFont="1" applyBorder="1" applyAlignment="1">
      <alignment horizontal="center" vertical="center" wrapText="1"/>
    </xf>
    <xf numFmtId="0" fontId="8" fillId="2" borderId="125" xfId="1841" applyFont="1" applyBorder="1" applyAlignment="1">
      <alignment horizontal="left" wrapText="1"/>
    </xf>
    <xf numFmtId="0" fontId="8" fillId="2" borderId="1" xfId="1841" applyFont="1" applyBorder="1" applyAlignment="1">
      <alignment horizontal="left" wrapText="1"/>
    </xf>
    <xf numFmtId="0" fontId="8" fillId="2" borderId="88" xfId="1841" applyFont="1" applyBorder="1" applyAlignment="1">
      <alignment horizontal="left" wrapText="1"/>
    </xf>
    <xf numFmtId="0" fontId="8" fillId="2" borderId="126" xfId="1841" applyFont="1" applyBorder="1" applyAlignment="1">
      <alignment horizontal="center" wrapText="1"/>
    </xf>
    <xf numFmtId="0" fontId="8" fillId="2" borderId="127" xfId="1841" applyFont="1" applyBorder="1" applyAlignment="1">
      <alignment horizontal="center" wrapText="1"/>
    </xf>
    <xf numFmtId="0" fontId="8" fillId="2" borderId="87" xfId="1842" applyFont="1" applyBorder="1" applyAlignment="1">
      <alignment horizontal="left" vertical="top" wrapText="1"/>
    </xf>
    <xf numFmtId="0" fontId="8" fillId="2" borderId="1" xfId="1842" applyFont="1" applyBorder="1" applyAlignment="1">
      <alignment horizontal="left" vertical="top" wrapText="1"/>
    </xf>
    <xf numFmtId="0" fontId="8" fillId="2" borderId="125" xfId="1842" applyFont="1" applyBorder="1" applyAlignment="1">
      <alignment horizontal="left" wrapText="1"/>
    </xf>
    <xf numFmtId="0" fontId="8" fillId="2" borderId="1" xfId="1842" applyFont="1" applyBorder="1" applyAlignment="1">
      <alignment horizontal="left" wrapText="1"/>
    </xf>
    <xf numFmtId="0" fontId="8" fillId="2" borderId="88" xfId="1842" applyFont="1" applyBorder="1" applyAlignment="1">
      <alignment horizontal="left" wrapText="1"/>
    </xf>
    <xf numFmtId="0" fontId="8" fillId="2" borderId="126" xfId="1842" applyFont="1" applyBorder="1" applyAlignment="1">
      <alignment horizontal="center" wrapText="1"/>
    </xf>
    <xf numFmtId="0" fontId="8" fillId="2" borderId="127" xfId="1842" applyFont="1" applyBorder="1" applyAlignment="1">
      <alignment horizontal="center" wrapText="1"/>
    </xf>
    <xf numFmtId="0" fontId="8" fillId="2" borderId="129" xfId="1842" applyFont="1" applyBorder="1" applyAlignment="1">
      <alignment horizontal="left" vertical="top" wrapText="1"/>
    </xf>
    <xf numFmtId="0" fontId="7" fillId="2" borderId="1" xfId="1842" applyFont="1" applyBorder="1" applyAlignment="1">
      <alignment horizontal="center" vertical="center" wrapText="1"/>
    </xf>
    <xf numFmtId="0" fontId="8" fillId="2" borderId="125" xfId="1843" applyFont="1" applyBorder="1" applyAlignment="1">
      <alignment horizontal="left" vertical="top" wrapText="1"/>
    </xf>
    <xf numFmtId="0" fontId="8" fillId="2" borderId="1" xfId="1843" applyFont="1" applyBorder="1" applyAlignment="1">
      <alignment horizontal="left" vertical="top" wrapText="1"/>
    </xf>
    <xf numFmtId="0" fontId="7" fillId="2" borderId="129" xfId="1843" applyFont="1" applyBorder="1" applyAlignment="1">
      <alignment horizontal="center" vertical="center" wrapText="1"/>
    </xf>
    <xf numFmtId="0" fontId="8" fillId="2" borderId="125" xfId="1843" applyFont="1" applyBorder="1" applyAlignment="1">
      <alignment horizontal="left" wrapText="1"/>
    </xf>
    <xf numFmtId="0" fontId="8" fillId="2" borderId="88" xfId="1843" applyFont="1" applyBorder="1" applyAlignment="1">
      <alignment horizontal="left" wrapText="1"/>
    </xf>
    <xf numFmtId="0" fontId="8" fillId="2" borderId="126" xfId="1843" applyFont="1" applyBorder="1" applyAlignment="1">
      <alignment horizontal="center" wrapText="1"/>
    </xf>
    <xf numFmtId="0" fontId="8" fillId="2" borderId="125" xfId="1843" applyFont="1" applyBorder="1" applyAlignment="1">
      <alignment horizontal="center" wrapText="1"/>
    </xf>
    <xf numFmtId="0" fontId="8" fillId="2" borderId="88" xfId="1843" applyFont="1" applyBorder="1" applyAlignment="1">
      <alignment horizontal="center" wrapText="1"/>
    </xf>
    <xf numFmtId="0" fontId="8" fillId="2" borderId="129" xfId="1843" applyFont="1" applyBorder="1" applyAlignment="1">
      <alignment horizontal="left" vertical="top" wrapText="1"/>
    </xf>
    <xf numFmtId="0" fontId="8" fillId="2" borderId="87" xfId="1843" applyFont="1" applyBorder="1" applyAlignment="1">
      <alignment horizontal="left" vertical="top" wrapText="1"/>
    </xf>
    <xf numFmtId="0" fontId="4" fillId="2" borderId="1" xfId="310" applyFont="1" applyFill="1" applyBorder="1" applyAlignment="1">
      <alignment horizontal="center" vertical="center" wrapText="1"/>
    </xf>
    <xf numFmtId="0" fontId="3" fillId="2" borderId="29" xfId="311" applyFont="1" applyFill="1" applyBorder="1" applyAlignment="1">
      <alignment horizontal="left" wrapText="1"/>
    </xf>
    <xf numFmtId="0" fontId="7" fillId="2" borderId="1" xfId="1843" applyFont="1" applyBorder="1" applyAlignment="1">
      <alignment horizontal="center" vertical="center" wrapText="1"/>
    </xf>
    <xf numFmtId="0" fontId="8" fillId="2" borderId="1" xfId="1843" applyFont="1" applyBorder="1" applyAlignment="1">
      <alignment horizontal="left" wrapText="1"/>
    </xf>
    <xf numFmtId="0" fontId="8" fillId="2" borderId="127" xfId="1843" applyFont="1" applyBorder="1" applyAlignment="1">
      <alignment horizontal="center" wrapText="1"/>
    </xf>
    <xf numFmtId="0" fontId="8" fillId="2" borderId="87" xfId="1227" applyFont="1" applyBorder="1" applyAlignment="1">
      <alignment horizontal="left" vertical="top" wrapText="1"/>
    </xf>
    <xf numFmtId="0" fontId="8" fillId="2" borderId="1" xfId="1227" applyFont="1" applyBorder="1" applyAlignment="1">
      <alignment horizontal="left" vertical="top" wrapText="1"/>
    </xf>
    <xf numFmtId="0" fontId="8" fillId="2" borderId="129" xfId="1227" applyFont="1" applyBorder="1" applyAlignment="1">
      <alignment horizontal="left" vertical="top" wrapText="1"/>
    </xf>
    <xf numFmtId="0" fontId="7" fillId="2" borderId="1" xfId="1227" applyFont="1" applyBorder="1" applyAlignment="1">
      <alignment horizontal="center" vertical="center" wrapText="1"/>
    </xf>
    <xf numFmtId="0" fontId="8" fillId="2" borderId="130" xfId="1227" applyFont="1" applyBorder="1" applyAlignment="1">
      <alignment horizontal="left" wrapText="1"/>
    </xf>
    <xf numFmtId="0" fontId="8" fillId="2" borderId="125" xfId="1229" applyFont="1" applyBorder="1" applyAlignment="1">
      <alignment horizontal="left" wrapText="1"/>
    </xf>
    <xf numFmtId="0" fontId="8" fillId="2" borderId="88" xfId="1229" applyFont="1" applyBorder="1" applyAlignment="1">
      <alignment horizontal="left" wrapText="1"/>
    </xf>
    <xf numFmtId="0" fontId="8" fillId="2" borderId="1" xfId="1229" applyFont="1" applyBorder="1" applyAlignment="1">
      <alignment horizontal="left" vertical="top" wrapText="1"/>
    </xf>
    <xf numFmtId="0" fontId="8" fillId="2" borderId="129" xfId="1229" applyFont="1" applyBorder="1" applyAlignment="1">
      <alignment horizontal="left" vertical="top" wrapText="1"/>
    </xf>
    <xf numFmtId="0" fontId="43" fillId="2" borderId="35" xfId="1895" applyFont="1" applyBorder="1" applyAlignment="1">
      <alignment horizontal="left" vertical="top" wrapText="1"/>
    </xf>
    <xf numFmtId="0" fontId="43" fillId="2" borderId="37" xfId="1895" applyFont="1" applyBorder="1" applyAlignment="1">
      <alignment horizontal="left" vertical="top" wrapText="1"/>
    </xf>
    <xf numFmtId="0" fontId="43" fillId="2" borderId="30" xfId="1895" applyFont="1" applyBorder="1" applyAlignment="1">
      <alignment horizontal="left" wrapText="1"/>
    </xf>
    <xf numFmtId="0" fontId="43" fillId="2" borderId="31" xfId="1895" applyFont="1" applyBorder="1" applyAlignment="1">
      <alignment horizontal="left" wrapText="1"/>
    </xf>
    <xf numFmtId="0" fontId="43" fillId="2" borderId="37" xfId="1895" applyFont="1" applyBorder="1" applyAlignment="1">
      <alignment horizontal="left" wrapText="1"/>
    </xf>
    <xf numFmtId="0" fontId="43" fillId="2" borderId="38" xfId="1895" applyFont="1" applyBorder="1" applyAlignment="1">
      <alignment horizontal="left" wrapText="1"/>
    </xf>
    <xf numFmtId="0" fontId="43" fillId="2" borderId="33" xfId="1895" applyFont="1" applyBorder="1" applyAlignment="1">
      <alignment horizontal="center" wrapText="1"/>
    </xf>
    <xf numFmtId="0" fontId="43" fillId="2" borderId="34" xfId="1895" applyFont="1" applyBorder="1" applyAlignment="1">
      <alignment horizontal="center" wrapText="1"/>
    </xf>
    <xf numFmtId="0" fontId="7" fillId="2" borderId="1" xfId="1844" applyFont="1" applyBorder="1" applyAlignment="1">
      <alignment horizontal="center" vertical="center" wrapText="1"/>
    </xf>
    <xf numFmtId="0" fontId="8" fillId="2" borderId="130" xfId="1844" applyFont="1" applyBorder="1" applyAlignment="1">
      <alignment horizontal="left" wrapText="1"/>
    </xf>
    <xf numFmtId="0" fontId="8" fillId="2" borderId="87" xfId="1844" applyFont="1" applyBorder="1" applyAlignment="1">
      <alignment horizontal="left" vertical="top" wrapText="1"/>
    </xf>
    <xf numFmtId="0" fontId="8" fillId="2" borderId="1" xfId="1844" applyFont="1" applyBorder="1" applyAlignment="1">
      <alignment horizontal="left" vertical="top" wrapText="1"/>
    </xf>
    <xf numFmtId="0" fontId="8" fillId="2" borderId="129" xfId="1844" applyFont="1" applyBorder="1" applyAlignment="1">
      <alignment horizontal="left" vertical="top" wrapText="1"/>
    </xf>
    <xf numFmtId="0" fontId="8" fillId="2" borderId="126" xfId="1229" applyFont="1" applyBorder="1" applyAlignment="1">
      <alignment horizontal="center" wrapText="1"/>
    </xf>
    <xf numFmtId="0" fontId="8" fillId="2" borderId="1" xfId="1845" applyFont="1" applyBorder="1" applyAlignment="1">
      <alignment horizontal="left" vertical="top" wrapText="1"/>
    </xf>
    <xf numFmtId="0" fontId="8" fillId="2" borderId="129" xfId="1845" applyFont="1" applyBorder="1" applyAlignment="1">
      <alignment horizontal="left" vertical="top" wrapText="1"/>
    </xf>
    <xf numFmtId="0" fontId="8" fillId="2" borderId="125" xfId="1845" applyFont="1" applyBorder="1" applyAlignment="1">
      <alignment horizontal="left" wrapText="1"/>
    </xf>
    <xf numFmtId="0" fontId="8" fillId="2" borderId="88" xfId="1845" applyFont="1" applyBorder="1" applyAlignment="1">
      <alignment horizontal="left" wrapText="1"/>
    </xf>
    <xf numFmtId="0" fontId="0" fillId="5" borderId="73" xfId="0" applyFill="1" applyBorder="1" applyAlignment="1">
      <alignment horizontal="center" vertical="center"/>
    </xf>
    <xf numFmtId="0" fontId="0" fillId="5" borderId="74" xfId="0" applyFill="1" applyBorder="1" applyAlignment="1">
      <alignment horizontal="center" vertical="center"/>
    </xf>
    <xf numFmtId="0" fontId="0" fillId="5" borderId="75" xfId="0" applyFill="1" applyBorder="1" applyAlignment="1">
      <alignment horizontal="center" vertical="center"/>
    </xf>
    <xf numFmtId="0" fontId="8" fillId="2" borderId="126" xfId="1845" applyFont="1" applyBorder="1" applyAlignment="1">
      <alignment horizontal="center" wrapText="1"/>
    </xf>
    <xf numFmtId="0" fontId="43" fillId="2" borderId="35" xfId="1894" applyFont="1" applyBorder="1" applyAlignment="1">
      <alignment horizontal="left" vertical="top" wrapText="1"/>
    </xf>
    <xf numFmtId="0" fontId="43" fillId="2" borderId="37" xfId="1894" applyFont="1" applyBorder="1" applyAlignment="1">
      <alignment horizontal="left" vertical="top" wrapText="1"/>
    </xf>
    <xf numFmtId="0" fontId="43" fillId="2" borderId="30" xfId="1894" applyFont="1" applyBorder="1" applyAlignment="1">
      <alignment horizontal="left" wrapText="1"/>
    </xf>
    <xf numFmtId="0" fontId="43" fillId="2" borderId="31" xfId="1894" applyFont="1" applyBorder="1" applyAlignment="1">
      <alignment horizontal="left" wrapText="1"/>
    </xf>
    <xf numFmtId="0" fontId="43" fillId="2" borderId="37" xfId="1894" applyFont="1" applyBorder="1" applyAlignment="1">
      <alignment horizontal="left" wrapText="1"/>
    </xf>
    <xf numFmtId="0" fontId="43" fillId="2" borderId="38" xfId="1894" applyFont="1" applyBorder="1" applyAlignment="1">
      <alignment horizontal="left" wrapText="1"/>
    </xf>
    <xf numFmtId="0" fontId="43" fillId="2" borderId="33" xfId="1894" applyFont="1" applyBorder="1" applyAlignment="1">
      <alignment horizontal="center" wrapText="1"/>
    </xf>
    <xf numFmtId="0" fontId="43" fillId="2" borderId="34" xfId="1894" applyFont="1" applyBorder="1" applyAlignment="1">
      <alignment horizontal="center" wrapText="1"/>
    </xf>
    <xf numFmtId="0" fontId="8" fillId="2" borderId="35" xfId="1230" applyFont="1" applyBorder="1" applyAlignment="1">
      <alignment horizontal="left" vertical="top" wrapText="1"/>
    </xf>
    <xf numFmtId="0" fontId="8" fillId="2" borderId="37" xfId="1230" applyFont="1" applyBorder="1" applyAlignment="1">
      <alignment horizontal="left" vertical="top" wrapText="1"/>
    </xf>
    <xf numFmtId="0" fontId="8" fillId="2" borderId="30" xfId="1230" applyFont="1" applyBorder="1" applyAlignment="1">
      <alignment horizontal="left" wrapText="1"/>
    </xf>
    <xf numFmtId="0" fontId="8" fillId="2" borderId="31" xfId="1230" applyFont="1" applyBorder="1" applyAlignment="1">
      <alignment horizontal="left" wrapText="1"/>
    </xf>
    <xf numFmtId="0" fontId="8" fillId="2" borderId="37" xfId="1230" applyFont="1" applyBorder="1" applyAlignment="1">
      <alignment horizontal="left" wrapText="1"/>
    </xf>
    <xf numFmtId="0" fontId="8" fillId="2" borderId="38" xfId="1230" applyFont="1" applyBorder="1" applyAlignment="1">
      <alignment horizontal="left" wrapText="1"/>
    </xf>
    <xf numFmtId="0" fontId="8" fillId="2" borderId="137" xfId="1230" applyFont="1" applyBorder="1" applyAlignment="1">
      <alignment horizontal="center" wrapText="1"/>
    </xf>
    <xf numFmtId="0" fontId="8" fillId="2" borderId="138" xfId="1230" applyFont="1" applyBorder="1" applyAlignment="1">
      <alignment horizontal="center" wrapText="1"/>
    </xf>
    <xf numFmtId="0" fontId="43" fillId="2" borderId="35" xfId="1893" applyFont="1" applyBorder="1" applyAlignment="1">
      <alignment horizontal="left" vertical="top" wrapText="1"/>
    </xf>
    <xf numFmtId="0" fontId="43" fillId="2" borderId="37" xfId="1893" applyFont="1" applyBorder="1" applyAlignment="1">
      <alignment horizontal="left" vertical="top" wrapText="1"/>
    </xf>
    <xf numFmtId="0" fontId="43" fillId="2" borderId="30" xfId="1893" applyFont="1" applyBorder="1" applyAlignment="1">
      <alignment horizontal="left" wrapText="1"/>
    </xf>
    <xf numFmtId="0" fontId="43" fillId="2" borderId="31" xfId="1893" applyFont="1" applyBorder="1" applyAlignment="1">
      <alignment horizontal="left" wrapText="1"/>
    </xf>
    <xf numFmtId="0" fontId="43" fillId="2" borderId="37" xfId="1893" applyFont="1" applyBorder="1" applyAlignment="1">
      <alignment horizontal="left" wrapText="1"/>
    </xf>
    <xf numFmtId="0" fontId="43" fillId="2" borderId="38" xfId="1893" applyFont="1" applyBorder="1" applyAlignment="1">
      <alignment horizontal="left" wrapText="1"/>
    </xf>
    <xf numFmtId="0" fontId="8" fillId="2" borderId="1" xfId="1846" applyFont="1" applyBorder="1" applyAlignment="1">
      <alignment horizontal="left" vertical="top" wrapText="1"/>
    </xf>
    <xf numFmtId="0" fontId="8" fillId="2" borderId="129" xfId="1846" applyFont="1" applyBorder="1" applyAlignment="1">
      <alignment horizontal="left" vertical="top" wrapText="1"/>
    </xf>
    <xf numFmtId="0" fontId="8" fillId="2" borderId="125" xfId="1846" applyFont="1" applyBorder="1" applyAlignment="1">
      <alignment horizontal="left" wrapText="1"/>
    </xf>
    <xf numFmtId="0" fontId="8" fillId="2" borderId="88" xfId="1846" applyFont="1" applyBorder="1" applyAlignment="1">
      <alignment horizontal="left" wrapText="1"/>
    </xf>
    <xf numFmtId="0" fontId="8" fillId="2" borderId="126" xfId="1846" applyFont="1" applyBorder="1" applyAlignment="1">
      <alignment horizontal="center" wrapText="1"/>
    </xf>
    <xf numFmtId="0" fontId="8" fillId="2" borderId="1" xfId="1231" applyFont="1" applyBorder="1" applyAlignment="1">
      <alignment horizontal="left" vertical="top" wrapText="1"/>
    </xf>
    <xf numFmtId="0" fontId="8" fillId="2" borderId="129" xfId="1231" applyFont="1" applyBorder="1" applyAlignment="1">
      <alignment horizontal="left" vertical="top" wrapText="1"/>
    </xf>
    <xf numFmtId="0" fontId="8" fillId="2" borderId="125" xfId="1231" applyFont="1" applyBorder="1" applyAlignment="1">
      <alignment horizontal="left" wrapText="1"/>
    </xf>
    <xf numFmtId="0" fontId="8" fillId="2" borderId="88" xfId="1231" applyFont="1" applyBorder="1" applyAlignment="1">
      <alignment horizontal="left" wrapText="1"/>
    </xf>
    <xf numFmtId="0" fontId="8" fillId="2" borderId="126" xfId="1231" applyFont="1" applyBorder="1" applyAlignment="1">
      <alignment horizontal="center" wrapText="1"/>
    </xf>
    <xf numFmtId="0" fontId="8" fillId="2" borderId="1" xfId="1847" applyFont="1" applyBorder="1" applyAlignment="1">
      <alignment horizontal="left" vertical="top" wrapText="1"/>
    </xf>
    <xf numFmtId="0" fontId="8" fillId="2" borderId="129" xfId="1847" applyFont="1" applyBorder="1" applyAlignment="1">
      <alignment horizontal="left" vertical="top" wrapText="1"/>
    </xf>
    <xf numFmtId="0" fontId="8" fillId="2" borderId="87" xfId="1847" applyFont="1" applyBorder="1" applyAlignment="1">
      <alignment horizontal="left" vertical="top" wrapText="1"/>
    </xf>
    <xf numFmtId="0" fontId="7" fillId="2" borderId="1" xfId="1847" applyFont="1" applyBorder="1" applyAlignment="1">
      <alignment horizontal="center" vertical="center" wrapText="1"/>
    </xf>
    <xf numFmtId="0" fontId="8" fillId="2" borderId="125" xfId="1847" applyFont="1" applyBorder="1" applyAlignment="1">
      <alignment horizontal="left" wrapText="1"/>
    </xf>
    <xf numFmtId="0" fontId="8" fillId="2" borderId="1" xfId="1847" applyFont="1" applyBorder="1" applyAlignment="1">
      <alignment horizontal="left" wrapText="1"/>
    </xf>
    <xf numFmtId="0" fontId="8" fillId="2" borderId="88" xfId="1847" applyFont="1" applyBorder="1" applyAlignment="1">
      <alignment horizontal="left" wrapText="1"/>
    </xf>
    <xf numFmtId="0" fontId="8" fillId="2" borderId="126" xfId="1847" applyFont="1" applyBorder="1" applyAlignment="1">
      <alignment horizontal="center" wrapText="1"/>
    </xf>
    <xf numFmtId="0" fontId="8" fillId="2" borderId="127" xfId="1847" applyFont="1" applyBorder="1" applyAlignment="1">
      <alignment horizontal="center" wrapText="1"/>
    </xf>
    <xf numFmtId="0" fontId="7" fillId="2" borderId="1" xfId="1232" applyFont="1" applyBorder="1" applyAlignment="1">
      <alignment horizontal="center" vertical="center" wrapText="1"/>
    </xf>
    <xf numFmtId="0" fontId="8" fillId="2" borderId="125" xfId="1232" applyFont="1" applyBorder="1" applyAlignment="1">
      <alignment horizontal="left" wrapText="1"/>
    </xf>
    <xf numFmtId="0" fontId="8" fillId="2" borderId="1" xfId="1232" applyFont="1" applyBorder="1" applyAlignment="1">
      <alignment horizontal="left" wrapText="1"/>
    </xf>
    <xf numFmtId="0" fontId="8" fillId="2" borderId="88" xfId="1232" applyFont="1" applyBorder="1" applyAlignment="1">
      <alignment horizontal="left" wrapText="1"/>
    </xf>
    <xf numFmtId="0" fontId="8" fillId="2" borderId="126" xfId="1232" applyFont="1" applyBorder="1" applyAlignment="1">
      <alignment horizontal="center" wrapText="1"/>
    </xf>
    <xf numFmtId="0" fontId="8" fillId="2" borderId="127" xfId="1232" applyFont="1" applyBorder="1" applyAlignment="1">
      <alignment horizontal="center" wrapText="1"/>
    </xf>
    <xf numFmtId="0" fontId="8" fillId="2" borderId="1" xfId="1232" applyFont="1" applyBorder="1" applyAlignment="1">
      <alignment horizontal="left" vertical="top" wrapText="1"/>
    </xf>
    <xf numFmtId="0" fontId="8" fillId="2" borderId="129" xfId="1232" applyFont="1" applyBorder="1" applyAlignment="1">
      <alignment horizontal="left" vertical="top" wrapText="1"/>
    </xf>
    <xf numFmtId="0" fontId="8" fillId="2" borderId="87" xfId="1232" applyFont="1" applyBorder="1" applyAlignment="1">
      <alignment horizontal="left" vertical="top" wrapText="1"/>
    </xf>
    <xf numFmtId="0" fontId="8" fillId="2" borderId="1" xfId="1848" applyFont="1" applyBorder="1" applyAlignment="1">
      <alignment horizontal="left" vertical="top" wrapText="1"/>
    </xf>
    <xf numFmtId="0" fontId="8" fillId="2" borderId="129" xfId="1848" applyFont="1" applyBorder="1" applyAlignment="1">
      <alignment horizontal="left" vertical="top" wrapText="1"/>
    </xf>
    <xf numFmtId="0" fontId="8" fillId="2" borderId="87" xfId="1848" applyFont="1" applyBorder="1" applyAlignment="1">
      <alignment horizontal="left" vertical="top" wrapText="1"/>
    </xf>
    <xf numFmtId="0" fontId="7" fillId="2" borderId="1" xfId="1848" applyFont="1" applyBorder="1" applyAlignment="1">
      <alignment horizontal="center" vertical="center" wrapText="1"/>
    </xf>
    <xf numFmtId="0" fontId="8" fillId="2" borderId="125" xfId="1848" applyFont="1" applyBorder="1" applyAlignment="1">
      <alignment horizontal="left" wrapText="1"/>
    </xf>
    <xf numFmtId="0" fontId="8" fillId="2" borderId="1" xfId="1848" applyFont="1" applyBorder="1" applyAlignment="1">
      <alignment horizontal="left" wrapText="1"/>
    </xf>
    <xf numFmtId="0" fontId="8" fillId="2" borderId="88" xfId="1848" applyFont="1" applyBorder="1" applyAlignment="1">
      <alignment horizontal="left" wrapText="1"/>
    </xf>
    <xf numFmtId="0" fontId="52" fillId="2" borderId="126" xfId="1848" applyFont="1" applyBorder="1" applyAlignment="1">
      <alignment horizontal="center" wrapText="1"/>
    </xf>
    <xf numFmtId="0" fontId="8" fillId="2" borderId="127" xfId="1848" applyFont="1" applyBorder="1" applyAlignment="1">
      <alignment horizontal="center" wrapText="1"/>
    </xf>
    <xf numFmtId="0" fontId="8" fillId="2" borderId="125" xfId="1233" applyFont="1" applyBorder="1" applyAlignment="1">
      <alignment horizontal="left" wrapText="1"/>
    </xf>
    <xf numFmtId="0" fontId="8" fillId="2" borderId="88" xfId="1233" applyFont="1" applyBorder="1" applyAlignment="1">
      <alignment horizontal="left" wrapText="1"/>
    </xf>
    <xf numFmtId="0" fontId="8" fillId="2" borderId="126" xfId="1233" applyFont="1" applyBorder="1" applyAlignment="1">
      <alignment horizontal="center" wrapText="1"/>
    </xf>
    <xf numFmtId="0" fontId="8" fillId="2" borderId="1" xfId="1233" applyFont="1" applyBorder="1" applyAlignment="1">
      <alignment horizontal="left" vertical="top" wrapText="1"/>
    </xf>
    <xf numFmtId="0" fontId="8" fillId="2" borderId="129" xfId="1233" applyFont="1" applyBorder="1" applyAlignment="1">
      <alignment horizontal="left" vertical="top" wrapText="1"/>
    </xf>
    <xf numFmtId="0" fontId="8" fillId="2" borderId="125" xfId="1234" applyFont="1" applyBorder="1" applyAlignment="1">
      <alignment horizontal="left" wrapText="1"/>
    </xf>
    <xf numFmtId="0" fontId="8" fillId="2" borderId="88" xfId="1234" applyFont="1" applyBorder="1" applyAlignment="1">
      <alignment horizontal="left" wrapText="1"/>
    </xf>
    <xf numFmtId="0" fontId="8" fillId="2" borderId="126" xfId="1234" applyFont="1" applyBorder="1" applyAlignment="1">
      <alignment horizontal="center" wrapText="1"/>
    </xf>
    <xf numFmtId="0" fontId="8" fillId="2" borderId="1" xfId="1234" applyFont="1" applyBorder="1" applyAlignment="1">
      <alignment horizontal="left" vertical="top" wrapText="1"/>
    </xf>
    <xf numFmtId="0" fontId="8" fillId="2" borderId="129" xfId="1234" applyFont="1" applyBorder="1" applyAlignment="1">
      <alignment horizontal="left" vertical="top" wrapText="1"/>
    </xf>
    <xf numFmtId="0" fontId="43" fillId="2" borderId="35" xfId="1897" applyFont="1" applyBorder="1" applyAlignment="1">
      <alignment horizontal="left" vertical="top" wrapText="1"/>
    </xf>
    <xf numFmtId="0" fontId="43" fillId="2" borderId="37" xfId="1897" applyFont="1" applyBorder="1" applyAlignment="1">
      <alignment horizontal="left" vertical="top" wrapText="1"/>
    </xf>
    <xf numFmtId="0" fontId="43" fillId="2" borderId="30" xfId="1897" applyFont="1" applyBorder="1" applyAlignment="1">
      <alignment horizontal="left" wrapText="1"/>
    </xf>
    <xf numFmtId="0" fontId="43" fillId="2" borderId="31" xfId="1897" applyFont="1" applyBorder="1" applyAlignment="1">
      <alignment horizontal="left" wrapText="1"/>
    </xf>
    <xf numFmtId="0" fontId="43" fillId="2" borderId="37" xfId="1897" applyFont="1" applyBorder="1" applyAlignment="1">
      <alignment horizontal="left" wrapText="1"/>
    </xf>
    <xf numFmtId="0" fontId="43" fillId="2" borderId="38" xfId="1897" applyFont="1" applyBorder="1" applyAlignment="1">
      <alignment horizontal="left" wrapText="1"/>
    </xf>
    <xf numFmtId="0" fontId="43" fillId="4" borderId="32" xfId="1897" applyFont="1" applyFill="1" applyBorder="1" applyAlignment="1">
      <alignment horizontal="center" wrapText="1"/>
    </xf>
    <xf numFmtId="0" fontId="43" fillId="4" borderId="34" xfId="1897" applyFont="1" applyFill="1" applyBorder="1" applyAlignment="1">
      <alignment horizontal="center" wrapText="1"/>
    </xf>
    <xf numFmtId="0" fontId="8" fillId="2" borderId="1" xfId="1849" applyFont="1" applyBorder="1" applyAlignment="1">
      <alignment horizontal="left" vertical="top" wrapText="1"/>
    </xf>
    <xf numFmtId="0" fontId="8" fillId="2" borderId="129" xfId="1849" applyFont="1" applyBorder="1" applyAlignment="1">
      <alignment horizontal="left" vertical="top" wrapText="1"/>
    </xf>
    <xf numFmtId="0" fontId="8" fillId="2" borderId="125" xfId="1849" applyFont="1" applyBorder="1" applyAlignment="1">
      <alignment horizontal="left" wrapText="1"/>
    </xf>
    <xf numFmtId="0" fontId="8" fillId="2" borderId="88" xfId="1849" applyFont="1" applyBorder="1" applyAlignment="1">
      <alignment horizontal="left" wrapText="1"/>
    </xf>
    <xf numFmtId="0" fontId="8" fillId="2" borderId="126" xfId="1849" applyFont="1" applyBorder="1" applyAlignment="1">
      <alignment horizontal="center" wrapText="1"/>
    </xf>
    <xf numFmtId="0" fontId="43" fillId="2" borderId="35" xfId="1898" applyFont="1" applyBorder="1" applyAlignment="1">
      <alignment horizontal="left" vertical="top" wrapText="1"/>
    </xf>
    <xf numFmtId="0" fontId="43" fillId="2" borderId="37" xfId="1898" applyFont="1" applyBorder="1" applyAlignment="1">
      <alignment horizontal="left" vertical="top" wrapText="1"/>
    </xf>
    <xf numFmtId="0" fontId="43" fillId="2" borderId="30" xfId="1898" applyFont="1" applyBorder="1" applyAlignment="1">
      <alignment horizontal="left" wrapText="1"/>
    </xf>
    <xf numFmtId="0" fontId="43" fillId="2" borderId="31" xfId="1898" applyFont="1" applyBorder="1" applyAlignment="1">
      <alignment horizontal="left" wrapText="1"/>
    </xf>
    <xf numFmtId="0" fontId="43" fillId="2" borderId="37" xfId="1898" applyFont="1" applyBorder="1" applyAlignment="1">
      <alignment horizontal="left" wrapText="1"/>
    </xf>
    <xf numFmtId="0" fontId="43" fillId="2" borderId="38" xfId="1898" applyFont="1" applyBorder="1" applyAlignment="1">
      <alignment horizontal="left" wrapText="1"/>
    </xf>
    <xf numFmtId="0" fontId="43" fillId="2" borderId="32" xfId="1898" applyFont="1" applyBorder="1" applyAlignment="1">
      <alignment horizontal="center" wrapText="1"/>
    </xf>
    <xf numFmtId="0" fontId="43" fillId="2" borderId="34" xfId="1898" applyFont="1" applyBorder="1" applyAlignment="1">
      <alignment horizontal="center" wrapText="1"/>
    </xf>
    <xf numFmtId="0" fontId="8" fillId="2" borderId="1" xfId="1850" applyFont="1" applyBorder="1" applyAlignment="1">
      <alignment horizontal="left" vertical="top" wrapText="1"/>
    </xf>
    <xf numFmtId="0" fontId="8" fillId="2" borderId="129" xfId="1850" applyFont="1" applyBorder="1" applyAlignment="1">
      <alignment horizontal="left" vertical="top" wrapText="1"/>
    </xf>
    <xf numFmtId="0" fontId="8" fillId="2" borderId="125" xfId="1850" applyFont="1" applyBorder="1" applyAlignment="1">
      <alignment horizontal="left" wrapText="1"/>
    </xf>
    <xf numFmtId="0" fontId="8" fillId="2" borderId="88" xfId="1850" applyFont="1" applyBorder="1" applyAlignment="1">
      <alignment horizontal="left" wrapText="1"/>
    </xf>
    <xf numFmtId="0" fontId="8" fillId="2" borderId="126" xfId="1850" applyFont="1" applyBorder="1" applyAlignment="1">
      <alignment horizontal="center" wrapText="1"/>
    </xf>
    <xf numFmtId="0" fontId="43" fillId="2" borderId="35" xfId="1896" applyFont="1" applyBorder="1" applyAlignment="1">
      <alignment horizontal="left" vertical="top" wrapText="1"/>
    </xf>
    <xf numFmtId="0" fontId="43" fillId="2" borderId="37" xfId="1896" applyFont="1" applyBorder="1" applyAlignment="1">
      <alignment horizontal="left" vertical="top" wrapText="1"/>
    </xf>
    <xf numFmtId="0" fontId="43" fillId="2" borderId="30" xfId="1896" applyFont="1" applyBorder="1" applyAlignment="1">
      <alignment horizontal="left" wrapText="1"/>
    </xf>
    <xf numFmtId="0" fontId="43" fillId="2" borderId="31" xfId="1896" applyFont="1" applyBorder="1" applyAlignment="1">
      <alignment horizontal="left" wrapText="1"/>
    </xf>
    <xf numFmtId="0" fontId="43" fillId="2" borderId="37" xfId="1896" applyFont="1" applyBorder="1" applyAlignment="1">
      <alignment horizontal="left" wrapText="1"/>
    </xf>
    <xf numFmtId="0" fontId="43" fillId="2" borderId="38" xfId="1896" applyFont="1" applyBorder="1" applyAlignment="1">
      <alignment horizontal="left" wrapText="1"/>
    </xf>
    <xf numFmtId="0" fontId="43" fillId="4" borderId="32" xfId="1896" applyFont="1" applyFill="1" applyBorder="1" applyAlignment="1">
      <alignment horizontal="center" wrapText="1"/>
    </xf>
    <xf numFmtId="0" fontId="43" fillId="4" borderId="34" xfId="1896" applyFont="1" applyFill="1" applyBorder="1" applyAlignment="1">
      <alignment horizontal="center" wrapText="1"/>
    </xf>
    <xf numFmtId="0" fontId="8" fillId="2" borderId="1" xfId="1235" applyFont="1" applyBorder="1" applyAlignment="1">
      <alignment horizontal="left" vertical="top" wrapText="1"/>
    </xf>
    <xf numFmtId="0" fontId="8" fillId="2" borderId="129" xfId="1235" applyFont="1" applyBorder="1" applyAlignment="1">
      <alignment horizontal="left" vertical="top" wrapText="1"/>
    </xf>
    <xf numFmtId="0" fontId="8" fillId="2" borderId="125" xfId="1235" applyFont="1" applyBorder="1" applyAlignment="1">
      <alignment horizontal="left" wrapText="1"/>
    </xf>
    <xf numFmtId="0" fontId="8" fillId="2" borderId="88" xfId="1235" applyFont="1" applyBorder="1" applyAlignment="1">
      <alignment horizontal="left" wrapText="1"/>
    </xf>
    <xf numFmtId="0" fontId="8" fillId="2" borderId="126" xfId="1235" applyFont="1" applyBorder="1" applyAlignment="1">
      <alignment horizontal="center" wrapText="1"/>
    </xf>
    <xf numFmtId="0" fontId="43" fillId="2" borderId="35" xfId="1899" applyFont="1" applyBorder="1" applyAlignment="1">
      <alignment horizontal="left" vertical="top" wrapText="1"/>
    </xf>
    <xf numFmtId="0" fontId="43" fillId="2" borderId="37" xfId="1899" applyFont="1" applyBorder="1" applyAlignment="1">
      <alignment horizontal="left" vertical="top" wrapText="1"/>
    </xf>
    <xf numFmtId="0" fontId="43" fillId="2" borderId="30" xfId="1899" applyFont="1" applyBorder="1" applyAlignment="1">
      <alignment horizontal="left" wrapText="1"/>
    </xf>
    <xf numFmtId="0" fontId="43" fillId="2" borderId="31" xfId="1899" applyFont="1" applyBorder="1" applyAlignment="1">
      <alignment horizontal="left" wrapText="1"/>
    </xf>
    <xf numFmtId="0" fontId="43" fillId="2" borderId="37" xfId="1899" applyFont="1" applyBorder="1" applyAlignment="1">
      <alignment horizontal="left" wrapText="1"/>
    </xf>
    <xf numFmtId="0" fontId="43" fillId="2" borderId="38" xfId="1899" applyFont="1" applyBorder="1" applyAlignment="1">
      <alignment horizontal="left" wrapText="1"/>
    </xf>
    <xf numFmtId="0" fontId="43" fillId="4" borderId="32" xfId="1899" applyFont="1" applyFill="1" applyBorder="1" applyAlignment="1">
      <alignment horizontal="center" wrapText="1"/>
    </xf>
    <xf numFmtId="0" fontId="43" fillId="4" borderId="34" xfId="1899" applyFont="1" applyFill="1" applyBorder="1" applyAlignment="1">
      <alignment horizontal="center" wrapText="1"/>
    </xf>
    <xf numFmtId="0" fontId="8" fillId="2" borderId="1" xfId="1851" applyFont="1" applyBorder="1" applyAlignment="1">
      <alignment horizontal="left" vertical="top" wrapText="1"/>
    </xf>
    <xf numFmtId="0" fontId="8" fillId="2" borderId="129" xfId="1851" applyFont="1" applyBorder="1" applyAlignment="1">
      <alignment horizontal="left" vertical="top" wrapText="1"/>
    </xf>
    <xf numFmtId="0" fontId="8" fillId="2" borderId="125" xfId="1851" applyFont="1" applyBorder="1" applyAlignment="1">
      <alignment horizontal="left" wrapText="1"/>
    </xf>
    <xf numFmtId="0" fontId="8" fillId="2" borderId="88" xfId="1851" applyFont="1" applyBorder="1" applyAlignment="1">
      <alignment horizontal="left" wrapText="1"/>
    </xf>
    <xf numFmtId="0" fontId="8" fillId="2" borderId="126" xfId="1851" applyFont="1" applyBorder="1" applyAlignment="1">
      <alignment horizontal="center" wrapText="1"/>
    </xf>
    <xf numFmtId="0" fontId="43" fillId="2" borderId="35" xfId="1900" applyFont="1" applyBorder="1" applyAlignment="1">
      <alignment horizontal="left" vertical="top" wrapText="1"/>
    </xf>
    <xf numFmtId="0" fontId="43" fillId="2" borderId="37" xfId="1900" applyFont="1" applyBorder="1" applyAlignment="1">
      <alignment horizontal="left" vertical="top" wrapText="1"/>
    </xf>
    <xf numFmtId="0" fontId="43" fillId="2" borderId="30" xfId="1900" applyFont="1" applyBorder="1" applyAlignment="1">
      <alignment horizontal="left" wrapText="1"/>
    </xf>
    <xf numFmtId="0" fontId="43" fillId="2" borderId="31" xfId="1900" applyFont="1" applyBorder="1" applyAlignment="1">
      <alignment horizontal="left" wrapText="1"/>
    </xf>
    <xf numFmtId="0" fontId="43" fillId="2" borderId="37" xfId="1900" applyFont="1" applyBorder="1" applyAlignment="1">
      <alignment horizontal="left" wrapText="1"/>
    </xf>
    <xf numFmtId="0" fontId="43" fillId="2" borderId="38" xfId="1900" applyFont="1" applyBorder="1" applyAlignment="1">
      <alignment horizontal="left" wrapText="1"/>
    </xf>
    <xf numFmtId="0" fontId="43" fillId="4" borderId="32" xfId="1900" applyFont="1" applyFill="1" applyBorder="1" applyAlignment="1">
      <alignment horizontal="center" wrapText="1"/>
    </xf>
    <xf numFmtId="0" fontId="43" fillId="4" borderId="34" xfId="1900" applyFont="1" applyFill="1" applyBorder="1" applyAlignment="1">
      <alignment horizontal="center" wrapText="1"/>
    </xf>
    <xf numFmtId="0" fontId="8" fillId="2" borderId="1" xfId="1852" applyFont="1" applyBorder="1" applyAlignment="1">
      <alignment horizontal="left" vertical="top" wrapText="1"/>
    </xf>
    <xf numFmtId="0" fontId="8" fillId="2" borderId="129" xfId="1852" applyFont="1" applyBorder="1" applyAlignment="1">
      <alignment horizontal="left" vertical="top" wrapText="1"/>
    </xf>
    <xf numFmtId="0" fontId="8" fillId="2" borderId="125" xfId="1852" applyFont="1" applyBorder="1" applyAlignment="1">
      <alignment horizontal="left" wrapText="1"/>
    </xf>
    <xf numFmtId="0" fontId="8" fillId="2" borderId="88" xfId="1852" applyFont="1" applyBorder="1" applyAlignment="1">
      <alignment horizontal="left" wrapText="1"/>
    </xf>
    <xf numFmtId="0" fontId="8" fillId="2" borderId="126" xfId="1852" applyFont="1" applyBorder="1" applyAlignment="1">
      <alignment horizontal="center" wrapText="1"/>
    </xf>
    <xf numFmtId="0" fontId="43" fillId="2" borderId="35" xfId="1901" applyFont="1" applyBorder="1" applyAlignment="1">
      <alignment horizontal="left" vertical="top" wrapText="1"/>
    </xf>
    <xf numFmtId="0" fontId="43" fillId="2" borderId="37" xfId="1901" applyFont="1" applyBorder="1" applyAlignment="1">
      <alignment horizontal="left" vertical="top" wrapText="1"/>
    </xf>
    <xf numFmtId="0" fontId="43" fillId="2" borderId="30" xfId="1901" applyFont="1" applyBorder="1" applyAlignment="1">
      <alignment horizontal="left" wrapText="1"/>
    </xf>
    <xf numFmtId="0" fontId="43" fillId="2" borderId="31" xfId="1901" applyFont="1" applyBorder="1" applyAlignment="1">
      <alignment horizontal="left" wrapText="1"/>
    </xf>
    <xf numFmtId="0" fontId="43" fillId="2" borderId="37" xfId="1901" applyFont="1" applyBorder="1" applyAlignment="1">
      <alignment horizontal="left" wrapText="1"/>
    </xf>
    <xf numFmtId="0" fontId="43" fillId="2" borderId="38" xfId="1901" applyFont="1" applyBorder="1" applyAlignment="1">
      <alignment horizontal="left" wrapText="1"/>
    </xf>
    <xf numFmtId="0" fontId="8" fillId="2" borderId="1" xfId="1853" applyFont="1" applyBorder="1" applyAlignment="1">
      <alignment horizontal="left" vertical="top" wrapText="1"/>
    </xf>
    <xf numFmtId="0" fontId="8" fillId="2" borderId="129" xfId="1853" applyFont="1" applyBorder="1" applyAlignment="1">
      <alignment horizontal="left" vertical="top" wrapText="1"/>
    </xf>
    <xf numFmtId="0" fontId="8" fillId="2" borderId="125" xfId="1853" applyFont="1" applyBorder="1" applyAlignment="1">
      <alignment horizontal="left" wrapText="1"/>
    </xf>
    <xf numFmtId="0" fontId="8" fillId="2" borderId="88" xfId="1853" applyFont="1" applyBorder="1" applyAlignment="1">
      <alignment horizontal="left" wrapText="1"/>
    </xf>
    <xf numFmtId="0" fontId="8" fillId="2" borderId="126" xfId="1853" applyFont="1" applyBorder="1" applyAlignment="1">
      <alignment horizontal="center" wrapText="1"/>
    </xf>
    <xf numFmtId="0" fontId="3" fillId="3" borderId="1" xfId="1240" applyFont="1" applyFill="1" applyBorder="1" applyAlignment="1">
      <alignment horizontal="center" vertical="center"/>
    </xf>
    <xf numFmtId="0" fontId="7" fillId="2" borderId="1" xfId="1854" applyFont="1" applyBorder="1" applyAlignment="1">
      <alignment horizontal="center" vertical="center" wrapText="1"/>
    </xf>
    <xf numFmtId="0" fontId="8" fillId="2" borderId="130" xfId="1854" applyFont="1" applyBorder="1" applyAlignment="1">
      <alignment horizontal="left" wrapText="1"/>
    </xf>
    <xf numFmtId="0" fontId="8" fillId="2" borderId="87" xfId="1854" applyFont="1" applyBorder="1" applyAlignment="1">
      <alignment horizontal="left" vertical="top" wrapText="1"/>
    </xf>
    <xf numFmtId="0" fontId="8" fillId="2" borderId="1" xfId="1854" applyFont="1" applyBorder="1" applyAlignment="1">
      <alignment horizontal="left" vertical="top" wrapText="1"/>
    </xf>
    <xf numFmtId="0" fontId="8" fillId="2" borderId="129" xfId="1854" applyFont="1" applyBorder="1" applyAlignment="1">
      <alignment horizontal="left" vertical="top" wrapText="1"/>
    </xf>
    <xf numFmtId="0" fontId="8" fillId="2" borderId="1" xfId="1855" applyFont="1" applyBorder="1" applyAlignment="1">
      <alignment horizontal="left" vertical="top" wrapText="1"/>
    </xf>
    <xf numFmtId="0" fontId="8" fillId="2" borderId="129" xfId="1855" applyFont="1" applyBorder="1" applyAlignment="1">
      <alignment horizontal="left" vertical="top" wrapText="1"/>
    </xf>
    <xf numFmtId="0" fontId="8" fillId="2" borderId="87" xfId="1855" applyFont="1" applyBorder="1" applyAlignment="1">
      <alignment horizontal="left" vertical="top" wrapText="1"/>
    </xf>
    <xf numFmtId="0" fontId="7" fillId="2" borderId="1" xfId="1855" applyFont="1" applyBorder="1" applyAlignment="1">
      <alignment horizontal="center" vertical="center" wrapText="1"/>
    </xf>
    <xf numFmtId="0" fontId="8" fillId="2" borderId="125" xfId="1855" applyFont="1" applyBorder="1" applyAlignment="1">
      <alignment horizontal="left" wrapText="1"/>
    </xf>
    <xf numFmtId="0" fontId="8" fillId="2" borderId="1" xfId="1855" applyFont="1" applyBorder="1" applyAlignment="1">
      <alignment horizontal="left" wrapText="1"/>
    </xf>
    <xf numFmtId="0" fontId="8" fillId="2" borderId="88" xfId="1855" applyFont="1" applyBorder="1" applyAlignment="1">
      <alignment horizontal="left" wrapText="1"/>
    </xf>
    <xf numFmtId="0" fontId="8" fillId="2" borderId="126" xfId="1855" applyFont="1" applyBorder="1" applyAlignment="1">
      <alignment horizontal="center" wrapText="1"/>
    </xf>
    <xf numFmtId="0" fontId="8" fillId="2" borderId="127" xfId="1855" applyFont="1" applyBorder="1" applyAlignment="1">
      <alignment horizontal="center" wrapText="1"/>
    </xf>
    <xf numFmtId="0" fontId="8" fillId="2" borderId="1" xfId="1857" applyFont="1" applyBorder="1" applyAlignment="1">
      <alignment horizontal="left" vertical="top" wrapText="1"/>
    </xf>
    <xf numFmtId="0" fontId="8" fillId="2" borderId="129" xfId="1857" applyFont="1" applyBorder="1" applyAlignment="1">
      <alignment horizontal="left" vertical="top" wrapText="1"/>
    </xf>
    <xf numFmtId="0" fontId="7" fillId="2" borderId="1" xfId="1857" applyFont="1" applyBorder="1" applyAlignment="1">
      <alignment horizontal="center" vertical="center" wrapText="1"/>
    </xf>
    <xf numFmtId="0" fontId="8" fillId="2" borderId="125" xfId="1857" applyFont="1" applyBorder="1" applyAlignment="1">
      <alignment horizontal="left" wrapText="1"/>
    </xf>
    <xf numFmtId="0" fontId="8" fillId="2" borderId="1" xfId="1857" applyFont="1" applyBorder="1" applyAlignment="1">
      <alignment horizontal="left" wrapText="1"/>
    </xf>
    <xf numFmtId="0" fontId="8" fillId="2" borderId="88" xfId="1857" applyFont="1" applyBorder="1" applyAlignment="1">
      <alignment horizontal="left" wrapText="1"/>
    </xf>
    <xf numFmtId="0" fontId="8" fillId="2" borderId="126" xfId="1857" applyFont="1" applyBorder="1" applyAlignment="1">
      <alignment horizontal="center" wrapText="1"/>
    </xf>
    <xf numFmtId="0" fontId="8" fillId="2" borderId="127" xfId="1857" applyFont="1" applyBorder="1" applyAlignment="1">
      <alignment horizontal="center" wrapText="1"/>
    </xf>
    <xf numFmtId="0" fontId="8" fillId="2" borderId="87" xfId="1857" applyFont="1" applyBorder="1" applyAlignment="1">
      <alignment horizontal="left" vertical="top" wrapText="1"/>
    </xf>
    <xf numFmtId="0" fontId="3" fillId="2" borderId="4" xfId="654" applyFont="1" applyFill="1" applyBorder="1" applyAlignment="1">
      <alignment horizontal="left" vertical="top" wrapText="1"/>
    </xf>
    <xf numFmtId="0" fontId="3" fillId="2" borderId="6" xfId="656" applyFont="1" applyFill="1" applyBorder="1" applyAlignment="1">
      <alignment horizontal="left" vertical="top" wrapText="1"/>
    </xf>
    <xf numFmtId="0" fontId="9" fillId="0" borderId="56" xfId="0" applyFont="1" applyBorder="1" applyAlignment="1">
      <alignment horizontal="center"/>
    </xf>
    <xf numFmtId="0" fontId="4" fillId="2" borderId="1" xfId="636" applyFont="1" applyFill="1" applyBorder="1" applyAlignment="1">
      <alignment horizontal="center" vertical="center" wrapText="1"/>
    </xf>
    <xf numFmtId="0" fontId="3" fillId="2" borderId="2" xfId="637" applyFont="1" applyFill="1" applyBorder="1" applyAlignment="1">
      <alignment horizontal="left" wrapText="1"/>
    </xf>
    <xf numFmtId="0" fontId="3" fillId="2" borderId="3" xfId="638" applyFont="1" applyFill="1" applyBorder="1" applyAlignment="1">
      <alignment horizontal="left" wrapText="1"/>
    </xf>
    <xf numFmtId="0" fontId="3" fillId="2" borderId="4" xfId="639" applyFont="1" applyFill="1" applyBorder="1" applyAlignment="1">
      <alignment horizontal="left" wrapText="1"/>
    </xf>
    <xf numFmtId="0" fontId="3" fillId="2" borderId="5" xfId="640" applyFont="1" applyFill="1" applyBorder="1" applyAlignment="1">
      <alignment horizontal="left" wrapText="1"/>
    </xf>
    <xf numFmtId="0" fontId="3" fillId="2" borderId="6" xfId="641" applyFont="1" applyFill="1" applyBorder="1" applyAlignment="1">
      <alignment horizontal="left" wrapText="1"/>
    </xf>
    <xf numFmtId="0" fontId="3" fillId="2" borderId="7" xfId="642" applyFont="1" applyFill="1" applyBorder="1" applyAlignment="1">
      <alignment horizontal="left" wrapText="1"/>
    </xf>
    <xf numFmtId="0" fontId="3" fillId="2" borderId="8" xfId="643" applyFont="1" applyFill="1" applyBorder="1" applyAlignment="1">
      <alignment horizontal="center" wrapText="1"/>
    </xf>
    <xf numFmtId="0" fontId="3" fillId="2" borderId="9" xfId="644" applyFont="1" applyFill="1" applyBorder="1" applyAlignment="1">
      <alignment horizontal="center" wrapText="1"/>
    </xf>
    <xf numFmtId="0" fontId="3" fillId="2" borderId="10" xfId="645" applyFont="1" applyFill="1" applyBorder="1" applyAlignment="1">
      <alignment horizontal="center" wrapText="1"/>
    </xf>
    <xf numFmtId="0" fontId="3" fillId="2" borderId="11" xfId="646" applyFont="1" applyFill="1" applyBorder="1" applyAlignment="1">
      <alignment horizontal="center" wrapText="1"/>
    </xf>
    <xf numFmtId="0" fontId="3" fillId="2" borderId="12" xfId="647" applyFont="1" applyFill="1" applyBorder="1" applyAlignment="1">
      <alignment horizontal="center" wrapText="1"/>
    </xf>
    <xf numFmtId="0" fontId="3" fillId="2" borderId="13" xfId="648" applyFont="1" applyFill="1" applyBorder="1" applyAlignment="1">
      <alignment horizontal="center" wrapText="1"/>
    </xf>
    <xf numFmtId="0" fontId="3" fillId="2" borderId="4" xfId="1636" applyFont="1" applyFill="1" applyBorder="1" applyAlignment="1">
      <alignment horizontal="left" vertical="top" wrapText="1"/>
    </xf>
    <xf numFmtId="0" fontId="3" fillId="2" borderId="2" xfId="652" applyFont="1" applyFill="1" applyBorder="1" applyAlignment="1">
      <alignment horizontal="left" vertical="top" wrapText="1"/>
    </xf>
    <xf numFmtId="0" fontId="3" fillId="2" borderId="3" xfId="653" applyFont="1" applyFill="1" applyBorder="1" applyAlignment="1">
      <alignment horizontal="left" vertical="top" wrapText="1"/>
    </xf>
    <xf numFmtId="0" fontId="3" fillId="2" borderId="6" xfId="1642" applyFont="1" applyFill="1" applyBorder="1" applyAlignment="1">
      <alignment horizontal="left" vertical="top" wrapText="1"/>
    </xf>
    <xf numFmtId="0" fontId="3" fillId="2" borderId="8" xfId="1617" applyFont="1" applyFill="1" applyBorder="1" applyAlignment="1">
      <alignment horizontal="center" wrapText="1"/>
    </xf>
    <xf numFmtId="0" fontId="3" fillId="2" borderId="9" xfId="1618" applyFont="1" applyFill="1" applyBorder="1" applyAlignment="1">
      <alignment horizontal="center" wrapText="1"/>
    </xf>
    <xf numFmtId="0" fontId="3" fillId="2" borderId="10" xfId="1619" applyFont="1" applyFill="1" applyBorder="1" applyAlignment="1">
      <alignment horizontal="center" wrapText="1"/>
    </xf>
    <xf numFmtId="0" fontId="3" fillId="2" borderId="11" xfId="1622" applyFont="1" applyFill="1" applyBorder="1" applyAlignment="1">
      <alignment horizontal="center" wrapText="1"/>
    </xf>
    <xf numFmtId="0" fontId="3" fillId="2" borderId="12" xfId="1623" applyFont="1" applyFill="1" applyBorder="1" applyAlignment="1">
      <alignment horizontal="center" wrapText="1"/>
    </xf>
    <xf numFmtId="0" fontId="3" fillId="2" borderId="13" xfId="1624" applyFont="1" applyFill="1" applyBorder="1" applyAlignment="1">
      <alignment horizontal="center" wrapText="1"/>
    </xf>
    <xf numFmtId="0" fontId="3" fillId="2" borderId="2" xfId="1630" applyFont="1" applyFill="1" applyBorder="1" applyAlignment="1">
      <alignment horizontal="left" vertical="top" wrapText="1"/>
    </xf>
    <xf numFmtId="0" fontId="3" fillId="2" borderId="3" xfId="1631" applyFont="1" applyFill="1" applyBorder="1" applyAlignment="1">
      <alignment horizontal="left" vertical="top" wrapText="1"/>
    </xf>
    <xf numFmtId="0" fontId="3" fillId="2" borderId="2" xfId="1615" applyFont="1" applyFill="1" applyBorder="1" applyAlignment="1">
      <alignment horizontal="left" wrapText="1"/>
    </xf>
    <xf numFmtId="0" fontId="3" fillId="2" borderId="3" xfId="1616" applyFont="1" applyFill="1" applyBorder="1" applyAlignment="1">
      <alignment horizontal="left" wrapText="1"/>
    </xf>
    <xf numFmtId="0" fontId="3" fillId="2" borderId="4" xfId="1620" applyFont="1" applyFill="1" applyBorder="1" applyAlignment="1">
      <alignment horizontal="left" wrapText="1"/>
    </xf>
    <xf numFmtId="0" fontId="3" fillId="2" borderId="5" xfId="1621" applyFont="1" applyFill="1" applyBorder="1" applyAlignment="1">
      <alignment horizontal="left" wrapText="1"/>
    </xf>
    <xf numFmtId="0" fontId="3" fillId="2" borderId="6" xfId="1625" applyFont="1" applyFill="1" applyBorder="1" applyAlignment="1">
      <alignment horizontal="left" wrapText="1"/>
    </xf>
    <xf numFmtId="0" fontId="3" fillId="2" borderId="7" xfId="1626" applyFont="1" applyFill="1" applyBorder="1" applyAlignment="1">
      <alignment horizontal="left" wrapText="1"/>
    </xf>
    <xf numFmtId="0" fontId="3" fillId="2" borderId="4" xfId="1602" applyFont="1" applyFill="1" applyBorder="1" applyAlignment="1">
      <alignment horizontal="left" vertical="top" wrapText="1"/>
    </xf>
    <xf numFmtId="0" fontId="3" fillId="2" borderId="6" xfId="1609" applyFont="1" applyFill="1" applyBorder="1" applyAlignment="1">
      <alignment horizontal="left" vertical="top" wrapText="1"/>
    </xf>
    <xf numFmtId="0" fontId="3" fillId="2" borderId="8" xfId="1582" applyFont="1" applyFill="1" applyBorder="1" applyAlignment="1">
      <alignment horizontal="center" wrapText="1"/>
    </xf>
    <xf numFmtId="0" fontId="3" fillId="2" borderId="9" xfId="1583" applyFont="1" applyFill="1" applyBorder="1" applyAlignment="1">
      <alignment horizontal="center" wrapText="1"/>
    </xf>
    <xf numFmtId="0" fontId="3" fillId="2" borderId="10" xfId="1584" applyFont="1" applyFill="1" applyBorder="1" applyAlignment="1">
      <alignment horizontal="center" wrapText="1"/>
    </xf>
    <xf numFmtId="0" fontId="3" fillId="2" borderId="12" xfId="1588" applyFont="1" applyFill="1" applyBorder="1" applyAlignment="1">
      <alignment horizontal="center" wrapText="1"/>
    </xf>
    <xf numFmtId="0" fontId="3" fillId="2" borderId="13" xfId="1589" applyFont="1" applyFill="1" applyBorder="1" applyAlignment="1">
      <alignment horizontal="center" wrapText="1"/>
    </xf>
    <xf numFmtId="0" fontId="3" fillId="2" borderId="2" xfId="1595" applyFont="1" applyFill="1" applyBorder="1" applyAlignment="1">
      <alignment horizontal="left" vertical="top" wrapText="1"/>
    </xf>
    <xf numFmtId="0" fontId="3" fillId="2" borderId="3" xfId="1596" applyFont="1" applyFill="1" applyBorder="1" applyAlignment="1">
      <alignment horizontal="left" vertical="top" wrapText="1"/>
    </xf>
    <xf numFmtId="0" fontId="4" fillId="2" borderId="1" xfId="1546" applyFont="1" applyFill="1" applyBorder="1" applyAlignment="1">
      <alignment horizontal="center" vertical="center" wrapText="1"/>
    </xf>
    <xf numFmtId="0" fontId="3" fillId="2" borderId="2" xfId="1580" applyFont="1" applyFill="1" applyBorder="1" applyAlignment="1">
      <alignment horizontal="left" wrapText="1"/>
    </xf>
    <xf numFmtId="0" fontId="3" fillId="2" borderId="3" xfId="1581" applyFont="1" applyFill="1" applyBorder="1" applyAlignment="1">
      <alignment horizontal="left" wrapText="1"/>
    </xf>
    <xf numFmtId="0" fontId="3" fillId="2" borderId="4" xfId="1585" applyFont="1" applyFill="1" applyBorder="1" applyAlignment="1">
      <alignment horizontal="left" wrapText="1"/>
    </xf>
    <xf numFmtId="0" fontId="3" fillId="2" borderId="5" xfId="1586" applyFont="1" applyFill="1" applyBorder="1" applyAlignment="1">
      <alignment horizontal="left" wrapText="1"/>
    </xf>
    <xf numFmtId="0" fontId="3" fillId="2" borderId="6" xfId="1590" applyFont="1" applyFill="1" applyBorder="1" applyAlignment="1">
      <alignment horizontal="left" wrapText="1"/>
    </xf>
    <xf numFmtId="0" fontId="3" fillId="2" borderId="7" xfId="1591" applyFont="1" applyFill="1" applyBorder="1" applyAlignment="1">
      <alignment horizontal="left" wrapText="1"/>
    </xf>
    <xf numFmtId="0" fontId="3" fillId="2" borderId="11" xfId="1587" applyFont="1" applyFill="1" applyBorder="1" applyAlignment="1">
      <alignment horizontal="center" wrapText="1"/>
    </xf>
    <xf numFmtId="0" fontId="8" fillId="2" borderId="1" xfId="1856" applyFont="1" applyBorder="1" applyAlignment="1">
      <alignment horizontal="left" vertical="top" wrapText="1"/>
    </xf>
    <xf numFmtId="0" fontId="8" fillId="2" borderId="129" xfId="1856" applyFont="1" applyBorder="1" applyAlignment="1">
      <alignment horizontal="left" vertical="top" wrapText="1"/>
    </xf>
    <xf numFmtId="0" fontId="8" fillId="2" borderId="125" xfId="1856" applyFont="1" applyBorder="1" applyAlignment="1">
      <alignment horizontal="left" wrapText="1"/>
    </xf>
    <xf numFmtId="0" fontId="8" fillId="2" borderId="88" xfId="1856" applyFont="1" applyBorder="1" applyAlignment="1">
      <alignment horizontal="left" wrapText="1"/>
    </xf>
    <xf numFmtId="0" fontId="8" fillId="2" borderId="126" xfId="1856" applyFont="1" applyBorder="1" applyAlignment="1">
      <alignment horizontal="center" wrapText="1"/>
    </xf>
    <xf numFmtId="0" fontId="0" fillId="0" borderId="129" xfId="0" applyBorder="1" applyAlignment="1">
      <alignment horizontal="center"/>
    </xf>
    <xf numFmtId="0" fontId="3" fillId="2" borderId="2" xfId="1668" applyFont="1" applyFill="1" applyBorder="1" applyAlignment="1">
      <alignment horizontal="left" wrapText="1"/>
    </xf>
    <xf numFmtId="0" fontId="3" fillId="2" borderId="3" xfId="1669" applyFont="1" applyFill="1" applyBorder="1" applyAlignment="1">
      <alignment horizontal="left" wrapText="1"/>
    </xf>
    <xf numFmtId="0" fontId="3" fillId="2" borderId="6" xfId="1673" applyFont="1" applyFill="1" applyBorder="1" applyAlignment="1">
      <alignment horizontal="left" wrapText="1"/>
    </xf>
    <xf numFmtId="0" fontId="3" fillId="2" borderId="7" xfId="1674" applyFont="1" applyFill="1" applyBorder="1" applyAlignment="1">
      <alignment horizontal="left" wrapText="1"/>
    </xf>
    <xf numFmtId="0" fontId="3" fillId="2" borderId="9" xfId="1671" applyFont="1" applyFill="1" applyBorder="1" applyAlignment="1">
      <alignment horizontal="center" wrapText="1"/>
    </xf>
    <xf numFmtId="0" fontId="3" fillId="2" borderId="10" xfId="1672" applyFont="1" applyFill="1" applyBorder="1" applyAlignment="1">
      <alignment horizontal="center" wrapText="1"/>
    </xf>
    <xf numFmtId="0" fontId="3" fillId="2" borderId="4" xfId="1683" applyFont="1" applyFill="1" applyBorder="1" applyAlignment="1">
      <alignment horizontal="left" vertical="top" wrapText="1"/>
    </xf>
    <xf numFmtId="0" fontId="3" fillId="2" borderId="2" xfId="672" applyFont="1" applyFill="1" applyBorder="1" applyAlignment="1">
      <alignment horizontal="left" wrapText="1"/>
    </xf>
    <xf numFmtId="0" fontId="3" fillId="2" borderId="3" xfId="673" applyFont="1" applyFill="1" applyBorder="1" applyAlignment="1">
      <alignment horizontal="left" wrapText="1"/>
    </xf>
    <xf numFmtId="0" fontId="3" fillId="2" borderId="6" xfId="674" applyFont="1" applyFill="1" applyBorder="1" applyAlignment="1">
      <alignment horizontal="left" wrapText="1"/>
    </xf>
    <xf numFmtId="0" fontId="3" fillId="2" borderId="7" xfId="675" applyFont="1" applyFill="1" applyBorder="1" applyAlignment="1">
      <alignment horizontal="left" wrapText="1"/>
    </xf>
    <xf numFmtId="0" fontId="3" fillId="2" borderId="9" xfId="677" applyFont="1" applyFill="1" applyBorder="1" applyAlignment="1">
      <alignment horizontal="center" wrapText="1"/>
    </xf>
    <xf numFmtId="0" fontId="3" fillId="2" borderId="10" xfId="678" applyFont="1" applyFill="1" applyBorder="1" applyAlignment="1">
      <alignment horizontal="center" wrapText="1"/>
    </xf>
    <xf numFmtId="0" fontId="3" fillId="2" borderId="4" xfId="685" applyFont="1" applyFill="1" applyBorder="1" applyAlignment="1">
      <alignment horizontal="left" vertical="top" wrapText="1"/>
    </xf>
    <xf numFmtId="0" fontId="0" fillId="0" borderId="56" xfId="0" applyBorder="1" applyAlignment="1">
      <alignment horizontal="center"/>
    </xf>
    <xf numFmtId="0" fontId="3" fillId="2" borderId="2" xfId="1648" applyFont="1" applyFill="1" applyBorder="1" applyAlignment="1">
      <alignment horizontal="left" wrapText="1"/>
    </xf>
    <xf numFmtId="0" fontId="3" fillId="2" borderId="3" xfId="1649" applyFont="1" applyFill="1" applyBorder="1" applyAlignment="1">
      <alignment horizontal="left" wrapText="1"/>
    </xf>
    <xf numFmtId="0" fontId="3" fillId="2" borderId="6" xfId="1653" applyFont="1" applyFill="1" applyBorder="1" applyAlignment="1">
      <alignment horizontal="left" wrapText="1"/>
    </xf>
    <xf numFmtId="0" fontId="3" fillId="2" borderId="7" xfId="1654" applyFont="1" applyFill="1" applyBorder="1" applyAlignment="1">
      <alignment horizontal="left" wrapText="1"/>
    </xf>
    <xf numFmtId="0" fontId="3" fillId="2" borderId="9" xfId="1651" applyFont="1" applyFill="1" applyBorder="1" applyAlignment="1">
      <alignment horizontal="center" wrapText="1"/>
    </xf>
    <xf numFmtId="0" fontId="3" fillId="2" borderId="10" xfId="1652" applyFont="1" applyFill="1" applyBorder="1" applyAlignment="1">
      <alignment horizontal="center" wrapText="1"/>
    </xf>
    <xf numFmtId="0" fontId="3" fillId="2" borderId="4" xfId="1663" applyFont="1" applyFill="1" applyBorder="1" applyAlignment="1">
      <alignment horizontal="left" vertical="top" wrapText="1"/>
    </xf>
    <xf numFmtId="0" fontId="8" fillId="2" borderId="1" xfId="1858" applyFont="1" applyBorder="1" applyAlignment="1">
      <alignment horizontal="left" vertical="top" wrapText="1"/>
    </xf>
    <xf numFmtId="0" fontId="8" fillId="2" borderId="129" xfId="1858" applyFont="1" applyBorder="1" applyAlignment="1">
      <alignment horizontal="left" vertical="top" wrapText="1"/>
    </xf>
    <xf numFmtId="0" fontId="8" fillId="2" borderId="87" xfId="1858" applyFont="1" applyBorder="1" applyAlignment="1">
      <alignment horizontal="left" vertical="top" wrapText="1"/>
    </xf>
    <xf numFmtId="0" fontId="7" fillId="2" borderId="1" xfId="1858" applyFont="1" applyBorder="1" applyAlignment="1">
      <alignment horizontal="center" vertical="center" wrapText="1"/>
    </xf>
    <xf numFmtId="0" fontId="8" fillId="2" borderId="125" xfId="1858" applyFont="1" applyBorder="1" applyAlignment="1">
      <alignment horizontal="left" wrapText="1"/>
    </xf>
    <xf numFmtId="0" fontId="8" fillId="2" borderId="1" xfId="1858" applyFont="1" applyBorder="1" applyAlignment="1">
      <alignment horizontal="left" wrapText="1"/>
    </xf>
    <xf numFmtId="0" fontId="8" fillId="2" borderId="88" xfId="1858" applyFont="1" applyBorder="1" applyAlignment="1">
      <alignment horizontal="left" wrapText="1"/>
    </xf>
    <xf numFmtId="0" fontId="8" fillId="2" borderId="126" xfId="1858" applyFont="1" applyBorder="1" applyAlignment="1">
      <alignment horizontal="center" wrapText="1"/>
    </xf>
    <xf numFmtId="0" fontId="8" fillId="2" borderId="127" xfId="1858" applyFont="1" applyBorder="1" applyAlignment="1">
      <alignment horizontal="center" wrapText="1"/>
    </xf>
    <xf numFmtId="0" fontId="3" fillId="2" borderId="11" xfId="710" applyFont="1" applyFill="1" applyBorder="1" applyAlignment="1">
      <alignment horizontal="center" wrapText="1"/>
    </xf>
    <xf numFmtId="0" fontId="3" fillId="2" borderId="12" xfId="711" applyFont="1" applyFill="1" applyBorder="1" applyAlignment="1">
      <alignment horizontal="center" wrapText="1"/>
    </xf>
    <xf numFmtId="0" fontId="7" fillId="2" borderId="129" xfId="1858" applyFont="1" applyBorder="1" applyAlignment="1">
      <alignment horizontal="center" vertical="center" wrapText="1"/>
    </xf>
    <xf numFmtId="0" fontId="4" fillId="2" borderId="1" xfId="1744" applyFont="1" applyFill="1" applyBorder="1" applyAlignment="1">
      <alignment horizontal="center" vertical="center" wrapText="1"/>
    </xf>
    <xf numFmtId="0" fontId="3" fillId="2" borderId="2" xfId="1745" applyFont="1" applyFill="1" applyBorder="1" applyAlignment="1">
      <alignment horizontal="left" wrapText="1"/>
    </xf>
    <xf numFmtId="0" fontId="3" fillId="2" borderId="3" xfId="1746" applyFont="1" applyFill="1" applyBorder="1" applyAlignment="1">
      <alignment horizontal="left" wrapText="1"/>
    </xf>
    <xf numFmtId="0" fontId="3" fillId="2" borderId="4" xfId="1750" applyFont="1" applyFill="1" applyBorder="1" applyAlignment="1">
      <alignment horizontal="left" wrapText="1"/>
    </xf>
    <xf numFmtId="0" fontId="3" fillId="2" borderId="5" xfId="1751" applyFont="1" applyFill="1" applyBorder="1" applyAlignment="1">
      <alignment horizontal="left" wrapText="1"/>
    </xf>
    <xf numFmtId="0" fontId="3" fillId="2" borderId="6" xfId="1755" applyFont="1" applyFill="1" applyBorder="1" applyAlignment="1">
      <alignment horizontal="left" wrapText="1"/>
    </xf>
    <xf numFmtId="0" fontId="3" fillId="2" borderId="7" xfId="1756" applyFont="1" applyFill="1" applyBorder="1" applyAlignment="1">
      <alignment horizontal="left" wrapText="1"/>
    </xf>
    <xf numFmtId="0" fontId="3" fillId="2" borderId="8" xfId="1747" applyFont="1" applyFill="1" applyBorder="1" applyAlignment="1">
      <alignment horizontal="center" wrapText="1"/>
    </xf>
    <xf numFmtId="0" fontId="3" fillId="2" borderId="9" xfId="1748" applyFont="1" applyFill="1" applyBorder="1" applyAlignment="1">
      <alignment horizontal="center" wrapText="1"/>
    </xf>
    <xf numFmtId="0" fontId="3" fillId="2" borderId="10" xfId="1749" applyFont="1" applyFill="1" applyBorder="1" applyAlignment="1">
      <alignment horizontal="center" wrapText="1"/>
    </xf>
    <xf numFmtId="0" fontId="3" fillId="2" borderId="11" xfId="1752" applyFont="1" applyFill="1" applyBorder="1" applyAlignment="1">
      <alignment horizontal="center" wrapText="1"/>
    </xf>
    <xf numFmtId="0" fontId="3" fillId="2" borderId="12" xfId="1753" applyFont="1" applyFill="1" applyBorder="1" applyAlignment="1">
      <alignment horizontal="center" wrapText="1"/>
    </xf>
    <xf numFmtId="0" fontId="3" fillId="2" borderId="13" xfId="1754" applyFont="1" applyFill="1" applyBorder="1" applyAlignment="1">
      <alignment horizontal="center" wrapText="1"/>
    </xf>
    <xf numFmtId="0" fontId="3" fillId="2" borderId="2" xfId="1760" applyFont="1" applyFill="1" applyBorder="1" applyAlignment="1">
      <alignment horizontal="left" vertical="top" wrapText="1"/>
    </xf>
    <xf numFmtId="0" fontId="3" fillId="2" borderId="3" xfId="1761" applyFont="1" applyFill="1" applyBorder="1" applyAlignment="1">
      <alignment horizontal="left" vertical="top" wrapText="1"/>
    </xf>
    <xf numFmtId="0" fontId="3" fillId="2" borderId="4" xfId="1767" applyFont="1" applyFill="1" applyBorder="1" applyAlignment="1">
      <alignment horizontal="left" vertical="top" wrapText="1"/>
    </xf>
    <xf numFmtId="0" fontId="3" fillId="2" borderId="2" xfId="1774" applyFont="1" applyFill="1" applyBorder="1" applyAlignment="1">
      <alignment horizontal="left" wrapText="1"/>
    </xf>
    <xf numFmtId="0" fontId="3" fillId="2" borderId="3" xfId="1775" applyFont="1" applyFill="1" applyBorder="1" applyAlignment="1">
      <alignment horizontal="left" wrapText="1"/>
    </xf>
    <xf numFmtId="0" fontId="3" fillId="2" borderId="4" xfId="1779" applyFont="1" applyFill="1" applyBorder="1" applyAlignment="1">
      <alignment horizontal="left" wrapText="1"/>
    </xf>
    <xf numFmtId="0" fontId="3" fillId="2" borderId="5" xfId="1780" applyFont="1" applyFill="1" applyBorder="1" applyAlignment="1">
      <alignment horizontal="left" wrapText="1"/>
    </xf>
    <xf numFmtId="0" fontId="3" fillId="2" borderId="6" xfId="1784" applyFont="1" applyFill="1" applyBorder="1" applyAlignment="1">
      <alignment horizontal="left" wrapText="1"/>
    </xf>
    <xf numFmtId="0" fontId="3" fillId="2" borderId="7" xfId="1785" applyFont="1" applyFill="1" applyBorder="1" applyAlignment="1">
      <alignment horizontal="left" wrapText="1"/>
    </xf>
    <xf numFmtId="0" fontId="3" fillId="2" borderId="11" xfId="1781" applyFont="1" applyFill="1" applyBorder="1" applyAlignment="1">
      <alignment horizontal="center" wrapText="1"/>
    </xf>
    <xf numFmtId="0" fontId="3" fillId="2" borderId="12" xfId="1782" applyFont="1" applyFill="1" applyBorder="1" applyAlignment="1">
      <alignment horizontal="center" wrapText="1"/>
    </xf>
    <xf numFmtId="0" fontId="3" fillId="2" borderId="2" xfId="1789" applyFont="1" applyFill="1" applyBorder="1" applyAlignment="1">
      <alignment horizontal="left" vertical="top" wrapText="1"/>
    </xf>
    <xf numFmtId="0" fontId="3" fillId="2" borderId="3" xfId="1790" applyFont="1" applyFill="1" applyBorder="1" applyAlignment="1">
      <alignment horizontal="left" vertical="top" wrapText="1"/>
    </xf>
    <xf numFmtId="0" fontId="3" fillId="2" borderId="4" xfId="1795" applyFont="1" applyFill="1" applyBorder="1" applyAlignment="1">
      <alignment horizontal="left" vertical="top" wrapText="1"/>
    </xf>
    <xf numFmtId="0" fontId="4" fillId="2" borderId="1" xfId="1773" applyFont="1" applyFill="1" applyBorder="1" applyAlignment="1">
      <alignment horizontal="center" vertical="center" wrapText="1"/>
    </xf>
    <xf numFmtId="0" fontId="3" fillId="2" borderId="8" xfId="1776" applyFont="1" applyFill="1" applyBorder="1" applyAlignment="1">
      <alignment horizontal="center" wrapText="1"/>
    </xf>
    <xf numFmtId="0" fontId="3" fillId="2" borderId="9" xfId="1777" applyFont="1" applyFill="1" applyBorder="1" applyAlignment="1">
      <alignment horizontal="center" wrapText="1"/>
    </xf>
    <xf numFmtId="0" fontId="3" fillId="2" borderId="10" xfId="1778" applyFont="1" applyFill="1" applyBorder="1" applyAlignment="1">
      <alignment horizontal="center" wrapText="1"/>
    </xf>
    <xf numFmtId="0" fontId="4" fillId="2" borderId="1" xfId="700" applyFont="1" applyFill="1" applyBorder="1" applyAlignment="1">
      <alignment horizontal="center" vertical="center" wrapText="1"/>
    </xf>
    <xf numFmtId="0" fontId="3" fillId="2" borderId="13" xfId="1783" applyFont="1" applyFill="1" applyBorder="1" applyAlignment="1">
      <alignment horizontal="center" wrapText="1"/>
    </xf>
    <xf numFmtId="0" fontId="3" fillId="2" borderId="2" xfId="716" applyFont="1" applyFill="1" applyBorder="1" applyAlignment="1">
      <alignment horizontal="left" vertical="top" wrapText="1"/>
    </xf>
    <xf numFmtId="0" fontId="3" fillId="2" borderId="3" xfId="717" applyFont="1" applyFill="1" applyBorder="1" applyAlignment="1">
      <alignment horizontal="left" vertical="top" wrapText="1"/>
    </xf>
    <xf numFmtId="0" fontId="3" fillId="2" borderId="4" xfId="718" applyFont="1" applyFill="1" applyBorder="1" applyAlignment="1">
      <alignment horizontal="left" vertical="top" wrapText="1"/>
    </xf>
    <xf numFmtId="0" fontId="3" fillId="2" borderId="2" xfId="701" applyFont="1" applyFill="1" applyBorder="1" applyAlignment="1">
      <alignment horizontal="left" wrapText="1"/>
    </xf>
    <xf numFmtId="0" fontId="3" fillId="2" borderId="3" xfId="702" applyFont="1" applyFill="1" applyBorder="1" applyAlignment="1">
      <alignment horizontal="left" wrapText="1"/>
    </xf>
    <xf numFmtId="0" fontId="3" fillId="2" borderId="4" xfId="703" applyFont="1" applyFill="1" applyBorder="1" applyAlignment="1">
      <alignment horizontal="left" wrapText="1"/>
    </xf>
    <xf numFmtId="0" fontId="3" fillId="2" borderId="5" xfId="704" applyFont="1" applyFill="1" applyBorder="1" applyAlignment="1">
      <alignment horizontal="left" wrapText="1"/>
    </xf>
    <xf numFmtId="0" fontId="3" fillId="2" borderId="6" xfId="705" applyFont="1" applyFill="1" applyBorder="1" applyAlignment="1">
      <alignment horizontal="left" wrapText="1"/>
    </xf>
    <xf numFmtId="0" fontId="3" fillId="2" borderId="7" xfId="706" applyFont="1" applyFill="1" applyBorder="1" applyAlignment="1">
      <alignment horizontal="left" wrapText="1"/>
    </xf>
    <xf numFmtId="0" fontId="3" fillId="2" borderId="8" xfId="707" applyFont="1" applyFill="1" applyBorder="1" applyAlignment="1">
      <alignment horizontal="center" wrapText="1"/>
    </xf>
    <xf numFmtId="0" fontId="3" fillId="2" borderId="9" xfId="708" applyFont="1" applyFill="1" applyBorder="1" applyAlignment="1">
      <alignment horizontal="center" wrapText="1"/>
    </xf>
    <xf numFmtId="0" fontId="3" fillId="2" borderId="10" xfId="709" applyFont="1" applyFill="1" applyBorder="1" applyAlignment="1">
      <alignment horizontal="center" wrapText="1"/>
    </xf>
    <xf numFmtId="0" fontId="3" fillId="2" borderId="13" xfId="712" applyFont="1" applyFill="1" applyBorder="1" applyAlignment="1">
      <alignment horizontal="center" wrapText="1"/>
    </xf>
    <xf numFmtId="0" fontId="7" fillId="2" borderId="1" xfId="1859" applyFont="1" applyBorder="1" applyAlignment="1">
      <alignment horizontal="center" vertical="center" wrapText="1"/>
    </xf>
    <xf numFmtId="0" fontId="33" fillId="2" borderId="130" xfId="1859" applyFont="1" applyBorder="1" applyAlignment="1">
      <alignment horizontal="left" wrapText="1"/>
    </xf>
    <xf numFmtId="0" fontId="33" fillId="2" borderId="87" xfId="1859" applyFont="1" applyBorder="1" applyAlignment="1">
      <alignment horizontal="left" vertical="top" wrapText="1"/>
    </xf>
    <xf numFmtId="0" fontId="33" fillId="2" borderId="1" xfId="1859" applyFont="1" applyBorder="1" applyAlignment="1">
      <alignment horizontal="left" vertical="top" wrapText="1"/>
    </xf>
    <xf numFmtId="0" fontId="33" fillId="2" borderId="129" xfId="1859" applyFont="1" applyBorder="1" applyAlignment="1">
      <alignment horizontal="left" vertical="top" wrapText="1"/>
    </xf>
    <xf numFmtId="0" fontId="7" fillId="2" borderId="1" xfId="1860" applyFont="1" applyBorder="1" applyAlignment="1">
      <alignment horizontal="center" vertical="center" wrapText="1"/>
    </xf>
    <xf numFmtId="0" fontId="33" fillId="2" borderId="1" xfId="1860" applyFont="1" applyBorder="1" applyAlignment="1">
      <alignment horizontal="left" vertical="top" wrapText="1"/>
    </xf>
    <xf numFmtId="0" fontId="33" fillId="2" borderId="129" xfId="1860" applyFont="1" applyBorder="1" applyAlignment="1">
      <alignment horizontal="left" vertical="top" wrapText="1"/>
    </xf>
    <xf numFmtId="0" fontId="7" fillId="2" borderId="1" xfId="1864" applyFont="1" applyBorder="1" applyAlignment="1">
      <alignment horizontal="center" vertical="center" wrapText="1"/>
    </xf>
    <xf numFmtId="0" fontId="33" fillId="2" borderId="130" xfId="1864" applyFont="1" applyBorder="1" applyAlignment="1">
      <alignment horizontal="left" wrapText="1"/>
    </xf>
    <xf numFmtId="0" fontId="33" fillId="2" borderId="87" xfId="1864" applyFont="1" applyBorder="1" applyAlignment="1">
      <alignment horizontal="left" vertical="top" wrapText="1"/>
    </xf>
    <xf numFmtId="0" fontId="33" fillId="2" borderId="1" xfId="1864" applyFont="1" applyBorder="1" applyAlignment="1">
      <alignment horizontal="left" vertical="top" wrapText="1"/>
    </xf>
    <xf numFmtId="0" fontId="33" fillId="2" borderId="129" xfId="1864" applyFont="1" applyBorder="1" applyAlignment="1">
      <alignment horizontal="left" vertical="top" wrapText="1"/>
    </xf>
    <xf numFmtId="0" fontId="3" fillId="2" borderId="4" xfId="755" applyFont="1" applyFill="1" applyBorder="1" applyAlignment="1">
      <alignment horizontal="left" vertical="top" wrapText="1"/>
    </xf>
    <xf numFmtId="0" fontId="33" fillId="2" borderId="1" xfId="1861" applyFont="1" applyBorder="1" applyAlignment="1">
      <alignment horizontal="left" vertical="top" wrapText="1"/>
    </xf>
    <xf numFmtId="0" fontId="33" fillId="2" borderId="129" xfId="1861" applyFont="1" applyBorder="1" applyAlignment="1">
      <alignment horizontal="left" vertical="top" wrapText="1"/>
    </xf>
    <xf numFmtId="0" fontId="33" fillId="2" borderId="87" xfId="1861" applyFont="1" applyBorder="1" applyAlignment="1">
      <alignment horizontal="left" vertical="top" wrapText="1"/>
    </xf>
    <xf numFmtId="0" fontId="7" fillId="2" borderId="1" xfId="1861" applyFont="1" applyBorder="1" applyAlignment="1">
      <alignment horizontal="center" vertical="center" wrapText="1"/>
    </xf>
    <xf numFmtId="0" fontId="33" fillId="2" borderId="125" xfId="1861" applyFont="1" applyBorder="1" applyAlignment="1">
      <alignment horizontal="left" wrapText="1"/>
    </xf>
    <xf numFmtId="0" fontId="33" fillId="2" borderId="1" xfId="1861" applyFont="1" applyBorder="1" applyAlignment="1">
      <alignment horizontal="left" wrapText="1"/>
    </xf>
    <xf numFmtId="0" fontId="33" fillId="2" borderId="88" xfId="1861" applyFont="1" applyBorder="1" applyAlignment="1">
      <alignment horizontal="left" wrapText="1"/>
    </xf>
    <xf numFmtId="0" fontId="33" fillId="2" borderId="126" xfId="1861" applyFont="1" applyBorder="1" applyAlignment="1">
      <alignment horizontal="center" wrapText="1"/>
    </xf>
    <xf numFmtId="0" fontId="8" fillId="2" borderId="127" xfId="1861" applyFont="1" applyBorder="1" applyAlignment="1">
      <alignment horizontal="center" wrapText="1"/>
    </xf>
    <xf numFmtId="0" fontId="33" fillId="2" borderId="127" xfId="1861" applyFont="1" applyBorder="1" applyAlignment="1">
      <alignment horizontal="center" wrapText="1"/>
    </xf>
    <xf numFmtId="0" fontId="3" fillId="2" borderId="12" xfId="748" applyFont="1" applyFill="1" applyBorder="1" applyAlignment="1">
      <alignment horizontal="center" wrapText="1"/>
    </xf>
    <xf numFmtId="0" fontId="3" fillId="2" borderId="13" xfId="749" applyFont="1" applyFill="1" applyBorder="1" applyAlignment="1">
      <alignment horizontal="center" wrapText="1"/>
    </xf>
    <xf numFmtId="0" fontId="3" fillId="2" borderId="2" xfId="753" applyFont="1" applyFill="1" applyBorder="1" applyAlignment="1">
      <alignment horizontal="left" vertical="top" wrapText="1"/>
    </xf>
    <xf numFmtId="0" fontId="3" fillId="2" borderId="3" xfId="754" applyFont="1" applyFill="1" applyBorder="1" applyAlignment="1">
      <alignment horizontal="left" vertical="top" wrapText="1"/>
    </xf>
    <xf numFmtId="0" fontId="3" fillId="2" borderId="12" xfId="1725" applyFont="1" applyFill="1" applyBorder="1" applyAlignment="1">
      <alignment horizontal="center" wrapText="1"/>
    </xf>
    <xf numFmtId="0" fontId="3" fillId="2" borderId="13" xfId="1726" applyFont="1" applyFill="1" applyBorder="1" applyAlignment="1">
      <alignment horizontal="center" wrapText="1"/>
    </xf>
    <xf numFmtId="0" fontId="3" fillId="2" borderId="2" xfId="1732" applyFont="1" applyFill="1" applyBorder="1" applyAlignment="1">
      <alignment horizontal="left" vertical="top" wrapText="1"/>
    </xf>
    <xf numFmtId="0" fontId="3" fillId="2" borderId="3" xfId="1733" applyFont="1" applyFill="1" applyBorder="1" applyAlignment="1">
      <alignment horizontal="left" vertical="top" wrapText="1"/>
    </xf>
    <xf numFmtId="0" fontId="3" fillId="2" borderId="4" xfId="1738" applyFont="1" applyFill="1" applyBorder="1" applyAlignment="1">
      <alignment horizontal="left" vertical="top" wrapText="1"/>
    </xf>
    <xf numFmtId="0" fontId="4" fillId="2" borderId="1" xfId="737" applyFont="1" applyFill="1" applyBorder="1" applyAlignment="1">
      <alignment horizontal="center" vertical="center" wrapText="1"/>
    </xf>
    <xf numFmtId="0" fontId="3" fillId="2" borderId="2" xfId="738" applyFont="1" applyFill="1" applyBorder="1" applyAlignment="1">
      <alignment horizontal="left" wrapText="1"/>
    </xf>
    <xf numFmtId="0" fontId="3" fillId="2" borderId="3" xfId="739" applyFont="1" applyFill="1" applyBorder="1" applyAlignment="1">
      <alignment horizontal="left" wrapText="1"/>
    </xf>
    <xf numFmtId="0" fontId="3" fillId="2" borderId="4" xfId="740" applyFont="1" applyFill="1" applyBorder="1" applyAlignment="1">
      <alignment horizontal="left" wrapText="1"/>
    </xf>
    <xf numFmtId="0" fontId="3" fillId="2" borderId="5" xfId="741" applyFont="1" applyFill="1" applyBorder="1" applyAlignment="1">
      <alignment horizontal="left" wrapText="1"/>
    </xf>
    <xf numFmtId="0" fontId="3" fillId="2" borderId="6" xfId="742" applyFont="1" applyFill="1" applyBorder="1" applyAlignment="1">
      <alignment horizontal="left" wrapText="1"/>
    </xf>
    <xf numFmtId="0" fontId="3" fillId="2" borderId="7" xfId="743" applyFont="1" applyFill="1" applyBorder="1" applyAlignment="1">
      <alignment horizontal="left" wrapText="1"/>
    </xf>
    <xf numFmtId="0" fontId="3" fillId="2" borderId="8" xfId="744" applyFont="1" applyFill="1" applyBorder="1" applyAlignment="1">
      <alignment horizontal="center" wrapText="1"/>
    </xf>
    <xf numFmtId="0" fontId="3" fillId="2" borderId="9" xfId="745" applyFont="1" applyFill="1" applyBorder="1" applyAlignment="1">
      <alignment horizontal="center" wrapText="1"/>
    </xf>
    <xf numFmtId="0" fontId="3" fillId="2" borderId="10" xfId="746" applyFont="1" applyFill="1" applyBorder="1" applyAlignment="1">
      <alignment horizontal="center" wrapText="1"/>
    </xf>
    <xf numFmtId="0" fontId="3" fillId="2" borderId="11" xfId="747" applyFont="1" applyFill="1" applyBorder="1" applyAlignment="1">
      <alignment horizontal="center" wrapText="1"/>
    </xf>
    <xf numFmtId="0" fontId="3" fillId="2" borderId="2" xfId="1717" applyFont="1" applyFill="1" applyBorder="1" applyAlignment="1">
      <alignment horizontal="left" wrapText="1"/>
    </xf>
    <xf numFmtId="0" fontId="3" fillId="2" borderId="3" xfId="1718" applyFont="1" applyFill="1" applyBorder="1" applyAlignment="1">
      <alignment horizontal="left" wrapText="1"/>
    </xf>
    <xf numFmtId="0" fontId="3" fillId="2" borderId="4" xfId="1722" applyFont="1" applyFill="1" applyBorder="1" applyAlignment="1">
      <alignment horizontal="left" wrapText="1"/>
    </xf>
    <xf numFmtId="0" fontId="3" fillId="2" borderId="5" xfId="1723" applyFont="1" applyFill="1" applyBorder="1" applyAlignment="1">
      <alignment horizontal="left" wrapText="1"/>
    </xf>
    <xf numFmtId="0" fontId="3" fillId="2" borderId="6" xfId="1727" applyFont="1" applyFill="1" applyBorder="1" applyAlignment="1">
      <alignment horizontal="left" wrapText="1"/>
    </xf>
    <xf numFmtId="0" fontId="3" fillId="2" borderId="7" xfId="1728" applyFont="1" applyFill="1" applyBorder="1" applyAlignment="1">
      <alignment horizontal="left" wrapText="1"/>
    </xf>
    <xf numFmtId="0" fontId="3" fillId="2" borderId="8" xfId="1719" applyFont="1" applyFill="1" applyBorder="1" applyAlignment="1">
      <alignment horizontal="center" wrapText="1"/>
    </xf>
    <xf numFmtId="0" fontId="3" fillId="2" borderId="9" xfId="1720" applyFont="1" applyFill="1" applyBorder="1" applyAlignment="1">
      <alignment horizontal="center" wrapText="1"/>
    </xf>
    <xf numFmtId="0" fontId="3" fillId="2" borderId="10" xfId="1721" applyFont="1" applyFill="1" applyBorder="1" applyAlignment="1">
      <alignment horizontal="center" wrapText="1"/>
    </xf>
    <xf numFmtId="0" fontId="3" fillId="2" borderId="11" xfId="1724" applyFont="1" applyFill="1" applyBorder="1" applyAlignment="1">
      <alignment horizontal="center" wrapText="1"/>
    </xf>
    <xf numFmtId="0" fontId="3" fillId="2" borderId="2" xfId="1704" applyFont="1" applyFill="1" applyBorder="1" applyAlignment="1">
      <alignment horizontal="left" vertical="top" wrapText="1"/>
    </xf>
    <xf numFmtId="0" fontId="3" fillId="2" borderId="3" xfId="1705" applyFont="1" applyFill="1" applyBorder="1" applyAlignment="1">
      <alignment horizontal="left" vertical="top" wrapText="1"/>
    </xf>
    <xf numFmtId="0" fontId="3" fillId="2" borderId="4" xfId="1710" applyFont="1" applyFill="1" applyBorder="1" applyAlignment="1">
      <alignment horizontal="left" vertical="top" wrapText="1"/>
    </xf>
    <xf numFmtId="0" fontId="4" fillId="2" borderId="1" xfId="1716" applyFont="1" applyFill="1" applyBorder="1" applyAlignment="1">
      <alignment horizontal="center" vertical="center" wrapText="1"/>
    </xf>
    <xf numFmtId="0" fontId="4" fillId="2" borderId="1" xfId="1688" applyFont="1" applyFill="1" applyBorder="1" applyAlignment="1">
      <alignment horizontal="center" vertical="center" wrapText="1"/>
    </xf>
    <xf numFmtId="0" fontId="3" fillId="2" borderId="2" xfId="1689" applyFont="1" applyFill="1" applyBorder="1" applyAlignment="1">
      <alignment horizontal="left" wrapText="1"/>
    </xf>
    <xf numFmtId="0" fontId="3" fillId="2" borderId="3" xfId="1690" applyFont="1" applyFill="1" applyBorder="1" applyAlignment="1">
      <alignment horizontal="left" wrapText="1"/>
    </xf>
    <xf numFmtId="0" fontId="3" fillId="2" borderId="4" xfId="1694" applyFont="1" applyFill="1" applyBorder="1" applyAlignment="1">
      <alignment horizontal="left" wrapText="1"/>
    </xf>
    <xf numFmtId="0" fontId="3" fillId="2" borderId="5" xfId="1695" applyFont="1" applyFill="1" applyBorder="1" applyAlignment="1">
      <alignment horizontal="left" wrapText="1"/>
    </xf>
    <xf numFmtId="0" fontId="3" fillId="2" borderId="6" xfId="1699" applyFont="1" applyFill="1" applyBorder="1" applyAlignment="1">
      <alignment horizontal="left" wrapText="1"/>
    </xf>
    <xf numFmtId="0" fontId="3" fillId="2" borderId="7" xfId="1700" applyFont="1" applyFill="1" applyBorder="1" applyAlignment="1">
      <alignment horizontal="left" wrapText="1"/>
    </xf>
    <xf numFmtId="0" fontId="3" fillId="2" borderId="8" xfId="1691" applyFont="1" applyFill="1" applyBorder="1" applyAlignment="1">
      <alignment horizontal="center" wrapText="1"/>
    </xf>
    <xf numFmtId="0" fontId="3" fillId="2" borderId="9" xfId="1692" applyFont="1" applyFill="1" applyBorder="1" applyAlignment="1">
      <alignment horizontal="center" wrapText="1"/>
    </xf>
    <xf numFmtId="0" fontId="3" fillId="2" borderId="10" xfId="1693" applyFont="1" applyFill="1" applyBorder="1" applyAlignment="1">
      <alignment horizontal="center" wrapText="1"/>
    </xf>
    <xf numFmtId="0" fontId="3" fillId="2" borderId="11" xfId="1696" applyFont="1" applyFill="1" applyBorder="1" applyAlignment="1">
      <alignment horizontal="center" wrapText="1"/>
    </xf>
    <xf numFmtId="0" fontId="3" fillId="2" borderId="12" xfId="1697" applyFont="1" applyFill="1" applyBorder="1" applyAlignment="1">
      <alignment horizontal="center" wrapText="1"/>
    </xf>
    <xf numFmtId="0" fontId="3" fillId="2" borderId="13" xfId="1698" applyFont="1" applyFill="1" applyBorder="1" applyAlignment="1">
      <alignment horizontal="center" wrapText="1"/>
    </xf>
    <xf numFmtId="0" fontId="3" fillId="2" borderId="8" xfId="1295" applyFont="1" applyFill="1" applyBorder="1" applyAlignment="1">
      <alignment horizontal="center" wrapText="1"/>
    </xf>
    <xf numFmtId="0" fontId="3" fillId="2" borderId="9" xfId="1296" applyFont="1" applyFill="1" applyBorder="1" applyAlignment="1">
      <alignment horizontal="center" wrapText="1"/>
    </xf>
    <xf numFmtId="0" fontId="3" fillId="2" borderId="10" xfId="1297" applyFont="1" applyFill="1" applyBorder="1" applyAlignment="1">
      <alignment horizontal="center" wrapText="1"/>
    </xf>
    <xf numFmtId="0" fontId="3" fillId="2" borderId="11" xfId="1300" applyFont="1" applyFill="1" applyBorder="1" applyAlignment="1">
      <alignment horizontal="center" wrapText="1"/>
    </xf>
    <xf numFmtId="0" fontId="3" fillId="2" borderId="12" xfId="1301" applyFont="1" applyFill="1" applyBorder="1" applyAlignment="1">
      <alignment horizontal="center" wrapText="1"/>
    </xf>
    <xf numFmtId="0" fontId="3" fillId="2" borderId="13" xfId="1302" applyFont="1" applyFill="1" applyBorder="1" applyAlignment="1">
      <alignment horizontal="center" wrapText="1"/>
    </xf>
    <xf numFmtId="0" fontId="33" fillId="5" borderId="129" xfId="1865" applyFont="1" applyFill="1" applyBorder="1" applyAlignment="1">
      <alignment horizontal="left" vertical="top" wrapText="1"/>
    </xf>
    <xf numFmtId="0" fontId="33" fillId="2" borderId="1" xfId="1865" applyFont="1" applyBorder="1" applyAlignment="1">
      <alignment horizontal="left" vertical="top" wrapText="1"/>
    </xf>
    <xf numFmtId="0" fontId="33" fillId="2" borderId="129" xfId="1865" applyFont="1" applyBorder="1" applyAlignment="1">
      <alignment horizontal="left" vertical="top" wrapText="1"/>
    </xf>
    <xf numFmtId="0" fontId="33" fillId="5" borderId="125" xfId="1865" applyFont="1" applyFill="1" applyBorder="1" applyAlignment="1">
      <alignment horizontal="left" wrapText="1"/>
    </xf>
    <xf numFmtId="0" fontId="33" fillId="5" borderId="88" xfId="1865" applyFont="1" applyFill="1" applyBorder="1" applyAlignment="1">
      <alignment horizontal="left" wrapText="1"/>
    </xf>
    <xf numFmtId="0" fontId="33" fillId="5" borderId="126" xfId="1865" applyFont="1" applyFill="1" applyBorder="1" applyAlignment="1">
      <alignment horizontal="center" wrapText="1"/>
    </xf>
    <xf numFmtId="0" fontId="33" fillId="5" borderId="128" xfId="1865" applyFont="1" applyFill="1" applyBorder="1" applyAlignment="1">
      <alignment horizontal="center" wrapText="1"/>
    </xf>
    <xf numFmtId="0" fontId="33" fillId="5" borderId="87" xfId="1865" applyFont="1" applyFill="1" applyBorder="1" applyAlignment="1">
      <alignment horizontal="left" vertical="top" wrapText="1"/>
    </xf>
    <xf numFmtId="0" fontId="33" fillId="5" borderId="1" xfId="1865" applyFont="1" applyFill="1" applyBorder="1" applyAlignment="1">
      <alignment horizontal="left" vertical="top" wrapText="1"/>
    </xf>
    <xf numFmtId="0" fontId="33" fillId="2" borderId="126" xfId="1865" applyFont="1" applyBorder="1" applyAlignment="1">
      <alignment horizontal="center" wrapText="1"/>
    </xf>
    <xf numFmtId="0" fontId="33" fillId="2" borderId="127" xfId="1865" applyFont="1" applyBorder="1" applyAlignment="1">
      <alignment horizontal="center" wrapText="1"/>
    </xf>
    <xf numFmtId="0" fontId="33" fillId="2" borderId="125" xfId="1866" applyFont="1" applyBorder="1" applyAlignment="1">
      <alignment horizontal="left" wrapText="1"/>
    </xf>
    <xf numFmtId="0" fontId="33" fillId="2" borderId="1" xfId="1866" applyFont="1" applyBorder="1" applyAlignment="1">
      <alignment horizontal="left" wrapText="1"/>
    </xf>
    <xf numFmtId="0" fontId="33" fillId="2" borderId="88" xfId="1866" applyFont="1" applyBorder="1" applyAlignment="1">
      <alignment horizontal="left" wrapText="1"/>
    </xf>
    <xf numFmtId="0" fontId="33" fillId="2" borderId="126" xfId="1866" applyFont="1" applyBorder="1" applyAlignment="1">
      <alignment horizontal="center" wrapText="1"/>
    </xf>
    <xf numFmtId="0" fontId="33" fillId="2" borderId="87" xfId="1865" applyFont="1" applyBorder="1" applyAlignment="1">
      <alignment horizontal="left" vertical="top" wrapText="1"/>
    </xf>
    <xf numFmtId="0" fontId="7" fillId="2" borderId="1" xfId="1865" applyFont="1" applyBorder="1" applyAlignment="1">
      <alignment horizontal="center" vertical="center" wrapText="1"/>
    </xf>
    <xf numFmtId="0" fontId="33" fillId="2" borderId="125" xfId="1865" applyFont="1" applyBorder="1" applyAlignment="1">
      <alignment horizontal="left" wrapText="1"/>
    </xf>
    <xf numFmtId="0" fontId="33" fillId="2" borderId="1" xfId="1865" applyFont="1" applyBorder="1" applyAlignment="1">
      <alignment horizontal="left" wrapText="1"/>
    </xf>
    <xf numFmtId="0" fontId="33" fillId="2" borderId="88" xfId="1865" applyFont="1" applyBorder="1" applyAlignment="1">
      <alignment horizontal="left" wrapText="1"/>
    </xf>
    <xf numFmtId="0" fontId="33" fillId="4" borderId="129" xfId="1865" applyFont="1" applyFill="1" applyBorder="1" applyAlignment="1">
      <alignment horizontal="left" vertical="top" wrapText="1"/>
    </xf>
    <xf numFmtId="0" fontId="33" fillId="4" borderId="125" xfId="1865" applyFont="1" applyFill="1" applyBorder="1" applyAlignment="1">
      <alignment horizontal="left" wrapText="1"/>
    </xf>
    <xf numFmtId="0" fontId="33" fillId="4" borderId="88" xfId="1865" applyFont="1" applyFill="1" applyBorder="1" applyAlignment="1">
      <alignment horizontal="left" wrapText="1"/>
    </xf>
    <xf numFmtId="0" fontId="33" fillId="4" borderId="126" xfId="1865" applyFont="1" applyFill="1" applyBorder="1" applyAlignment="1">
      <alignment horizontal="center" wrapText="1"/>
    </xf>
    <xf numFmtId="0" fontId="33" fillId="4" borderId="128" xfId="1865" applyFont="1" applyFill="1" applyBorder="1" applyAlignment="1">
      <alignment horizontal="center" wrapText="1"/>
    </xf>
    <xf numFmtId="0" fontId="33" fillId="4" borderId="87" xfId="1865" applyFont="1" applyFill="1" applyBorder="1" applyAlignment="1">
      <alignment horizontal="left" vertical="top" wrapText="1"/>
    </xf>
    <xf numFmtId="0" fontId="33" fillId="4" borderId="1" xfId="1865" applyFont="1" applyFill="1" applyBorder="1" applyAlignment="1">
      <alignment horizontal="left" vertical="top" wrapText="1"/>
    </xf>
    <xf numFmtId="0" fontId="33" fillId="2" borderId="127" xfId="1866" applyFont="1" applyBorder="1" applyAlignment="1">
      <alignment horizontal="center" wrapText="1"/>
    </xf>
    <xf numFmtId="0" fontId="33" fillId="2" borderId="87" xfId="1866" applyFont="1" applyBorder="1" applyAlignment="1">
      <alignment horizontal="left" vertical="top" wrapText="1"/>
    </xf>
    <xf numFmtId="0" fontId="33" fillId="2" borderId="1" xfId="1866" applyFont="1" applyBorder="1" applyAlignment="1">
      <alignment horizontal="left" vertical="top" wrapText="1"/>
    </xf>
    <xf numFmtId="0" fontId="43" fillId="2" borderId="35" xfId="1902" applyFont="1" applyBorder="1" applyAlignment="1">
      <alignment horizontal="left" vertical="top" wrapText="1"/>
    </xf>
    <xf numFmtId="0" fontId="7" fillId="2" borderId="1" xfId="1902" applyFont="1" applyBorder="1" applyAlignment="1">
      <alignment horizontal="center" vertical="center" wrapText="1"/>
    </xf>
    <xf numFmtId="0" fontId="43" fillId="2" borderId="30" xfId="1902" applyFont="1" applyBorder="1" applyAlignment="1">
      <alignment horizontal="left" wrapText="1"/>
    </xf>
    <xf numFmtId="0" fontId="43" fillId="2" borderId="31" xfId="1902" applyFont="1" applyBorder="1" applyAlignment="1">
      <alignment horizontal="left" wrapText="1"/>
    </xf>
    <xf numFmtId="0" fontId="43" fillId="2" borderId="35" xfId="1902" applyFont="1" applyBorder="1" applyAlignment="1">
      <alignment horizontal="left" wrapText="1"/>
    </xf>
    <xf numFmtId="0" fontId="43" fillId="2" borderId="36" xfId="1902" applyFont="1" applyBorder="1" applyAlignment="1">
      <alignment horizontal="left" wrapText="1"/>
    </xf>
    <xf numFmtId="0" fontId="43" fillId="2" borderId="37" xfId="1902" applyFont="1" applyBorder="1" applyAlignment="1">
      <alignment horizontal="left" wrapText="1"/>
    </xf>
    <xf numFmtId="0" fontId="43" fillId="2" borderId="38" xfId="1902" applyFont="1" applyBorder="1" applyAlignment="1">
      <alignment horizontal="left" wrapText="1"/>
    </xf>
    <xf numFmtId="0" fontId="43" fillId="2" borderId="32" xfId="1902" applyFont="1" applyBorder="1" applyAlignment="1">
      <alignment horizontal="center" wrapText="1"/>
    </xf>
    <xf numFmtId="0" fontId="43" fillId="2" borderId="33" xfId="1902" applyFont="1" applyBorder="1" applyAlignment="1">
      <alignment horizontal="center" wrapText="1"/>
    </xf>
    <xf numFmtId="0" fontId="43" fillId="2" borderId="34" xfId="1902" applyFont="1" applyBorder="1" applyAlignment="1">
      <alignment horizontal="center" wrapText="1"/>
    </xf>
    <xf numFmtId="0" fontId="43" fillId="2" borderId="141" xfId="1902" applyFont="1" applyBorder="1" applyAlignment="1">
      <alignment horizontal="center" wrapText="1"/>
    </xf>
    <xf numFmtId="0" fontId="43" fillId="2" borderId="142" xfId="1902" applyFont="1" applyBorder="1" applyAlignment="1">
      <alignment horizontal="center" wrapText="1"/>
    </xf>
    <xf numFmtId="0" fontId="43" fillId="2" borderId="143" xfId="1902" applyFont="1" applyBorder="1" applyAlignment="1">
      <alignment horizontal="center" wrapText="1"/>
    </xf>
    <xf numFmtId="0" fontId="43" fillId="2" borderId="30" xfId="1902" applyFont="1" applyBorder="1" applyAlignment="1">
      <alignment horizontal="left" vertical="top" wrapText="1"/>
    </xf>
    <xf numFmtId="0" fontId="43" fillId="2" borderId="31" xfId="1902" applyFont="1" applyBorder="1" applyAlignment="1">
      <alignment horizontal="left" vertical="top" wrapText="1"/>
    </xf>
    <xf numFmtId="0" fontId="43" fillId="2" borderId="37" xfId="1902" applyFont="1" applyBorder="1" applyAlignment="1">
      <alignment horizontal="left" vertical="top" wrapText="1"/>
    </xf>
    <xf numFmtId="0" fontId="43" fillId="2" borderId="147" xfId="1902" applyFont="1" applyBorder="1" applyAlignment="1">
      <alignment horizontal="center" wrapText="1"/>
    </xf>
    <xf numFmtId="0" fontId="43" fillId="2" borderId="90" xfId="1902" applyFont="1" applyBorder="1" applyAlignment="1">
      <alignment horizontal="center" wrapText="1"/>
    </xf>
    <xf numFmtId="0" fontId="43" fillId="2" borderId="91" xfId="1902" applyFont="1" applyBorder="1" applyAlignment="1">
      <alignment horizontal="center" wrapText="1"/>
    </xf>
    <xf numFmtId="0" fontId="43" fillId="2" borderId="92" xfId="1902" applyFont="1" applyBorder="1" applyAlignment="1">
      <alignment horizontal="center" wrapText="1"/>
    </xf>
    <xf numFmtId="0" fontId="43" fillId="2" borderId="93" xfId="1902" applyFont="1" applyBorder="1" applyAlignment="1">
      <alignment horizontal="center" wrapText="1"/>
    </xf>
    <xf numFmtId="0" fontId="43" fillId="2" borderId="94" xfId="1902" applyFont="1" applyBorder="1" applyAlignment="1">
      <alignment horizontal="center" wrapText="1"/>
    </xf>
    <xf numFmtId="0" fontId="43" fillId="2" borderId="96" xfId="1902" applyFont="1" applyBorder="1" applyAlignment="1">
      <alignment horizontal="center" wrapText="1"/>
    </xf>
    <xf numFmtId="0" fontId="43" fillId="2" borderId="150" xfId="1902" applyFont="1" applyBorder="1" applyAlignment="1">
      <alignment horizontal="center" wrapText="1"/>
    </xf>
    <xf numFmtId="0" fontId="33" fillId="2" borderId="129" xfId="1866" applyFont="1" applyBorder="1" applyAlignment="1">
      <alignment horizontal="left" vertical="top" wrapText="1"/>
    </xf>
    <xf numFmtId="0" fontId="7" fillId="2" borderId="1" xfId="1866" applyFont="1" applyBorder="1" applyAlignment="1">
      <alignment horizontal="center" vertical="center" wrapText="1"/>
    </xf>
    <xf numFmtId="0" fontId="33" fillId="2" borderId="1" xfId="1867" applyFont="1" applyBorder="1" applyAlignment="1">
      <alignment horizontal="left" vertical="top" wrapText="1"/>
    </xf>
    <xf numFmtId="0" fontId="33" fillId="2" borderId="129" xfId="1867" applyFont="1" applyBorder="1" applyAlignment="1">
      <alignment horizontal="left" vertical="top" wrapText="1"/>
    </xf>
    <xf numFmtId="0" fontId="7" fillId="2" borderId="1" xfId="1867" applyFont="1" applyBorder="1" applyAlignment="1">
      <alignment horizontal="center" vertical="center" wrapText="1"/>
    </xf>
    <xf numFmtId="0" fontId="33" fillId="2" borderId="125" xfId="1867" applyFont="1" applyBorder="1" applyAlignment="1">
      <alignment horizontal="left" wrapText="1"/>
    </xf>
    <xf numFmtId="0" fontId="33" fillId="2" borderId="1" xfId="1867" applyFont="1" applyBorder="1" applyAlignment="1">
      <alignment horizontal="left" wrapText="1"/>
    </xf>
    <xf numFmtId="0" fontId="33" fillId="2" borderId="88" xfId="1867" applyFont="1" applyBorder="1" applyAlignment="1">
      <alignment horizontal="left" wrapText="1"/>
    </xf>
    <xf numFmtId="0" fontId="33" fillId="2" borderId="126" xfId="1867" applyFont="1" applyBorder="1" applyAlignment="1">
      <alignment horizontal="center" wrapText="1"/>
    </xf>
    <xf numFmtId="0" fontId="8" fillId="2" borderId="127" xfId="1867" applyFont="1" applyBorder="1" applyAlignment="1">
      <alignment horizontal="center" wrapText="1"/>
    </xf>
    <xf numFmtId="0" fontId="33" fillId="2" borderId="127" xfId="1867" applyFont="1" applyBorder="1" applyAlignment="1">
      <alignment horizontal="center" wrapText="1"/>
    </xf>
    <xf numFmtId="0" fontId="33" fillId="2" borderId="127" xfId="1867" applyFont="1" applyBorder="1" applyAlignment="1">
      <alignment horizontal="center"/>
    </xf>
    <xf numFmtId="0" fontId="33" fillId="2" borderId="87" xfId="1867" applyFont="1" applyBorder="1" applyAlignment="1">
      <alignment horizontal="left" vertical="top" wrapText="1"/>
    </xf>
    <xf numFmtId="0" fontId="43" fillId="2" borderId="35" xfId="1903" applyFont="1" applyBorder="1" applyAlignment="1">
      <alignment horizontal="left" vertical="top" wrapText="1"/>
    </xf>
    <xf numFmtId="0" fontId="7" fillId="2" borderId="1" xfId="1903" applyFont="1" applyBorder="1" applyAlignment="1">
      <alignment horizontal="center" vertical="center" wrapText="1"/>
    </xf>
    <xf numFmtId="0" fontId="43" fillId="2" borderId="30" xfId="1903" applyFont="1" applyBorder="1" applyAlignment="1">
      <alignment horizontal="left" wrapText="1"/>
    </xf>
    <xf numFmtId="0" fontId="43" fillId="2" borderId="31" xfId="1903" applyFont="1" applyBorder="1" applyAlignment="1">
      <alignment horizontal="left" wrapText="1"/>
    </xf>
    <xf numFmtId="0" fontId="43" fillId="2" borderId="35" xfId="1903" applyFont="1" applyBorder="1" applyAlignment="1">
      <alignment horizontal="left" wrapText="1"/>
    </xf>
    <xf numFmtId="0" fontId="43" fillId="2" borderId="36" xfId="1903" applyFont="1" applyBorder="1" applyAlignment="1">
      <alignment horizontal="left" wrapText="1"/>
    </xf>
    <xf numFmtId="0" fontId="43" fillId="2" borderId="37" xfId="1903" applyFont="1" applyBorder="1" applyAlignment="1">
      <alignment horizontal="left" wrapText="1"/>
    </xf>
    <xf numFmtId="0" fontId="43" fillId="2" borderId="38" xfId="1903" applyFont="1" applyBorder="1" applyAlignment="1">
      <alignment horizontal="left" wrapText="1"/>
    </xf>
    <xf numFmtId="0" fontId="43" fillId="2" borderId="32" xfId="1903" applyFont="1" applyBorder="1" applyAlignment="1">
      <alignment horizontal="center" wrapText="1"/>
    </xf>
    <xf numFmtId="0" fontId="43" fillId="2" borderId="33" xfId="1903" applyFont="1" applyBorder="1" applyAlignment="1">
      <alignment horizontal="center" wrapText="1"/>
    </xf>
    <xf numFmtId="0" fontId="43" fillId="2" borderId="34" xfId="1903" applyFont="1" applyBorder="1" applyAlignment="1">
      <alignment horizontal="center" wrapText="1"/>
    </xf>
    <xf numFmtId="0" fontId="8" fillId="2" borderId="141" xfId="1903" applyFont="1" applyBorder="1" applyAlignment="1">
      <alignment horizontal="center" wrapText="1"/>
    </xf>
    <xf numFmtId="0" fontId="43" fillId="2" borderId="142" xfId="1903" applyFont="1" applyBorder="1" applyAlignment="1">
      <alignment horizontal="center" wrapText="1"/>
    </xf>
    <xf numFmtId="0" fontId="43" fillId="2" borderId="143" xfId="1903" applyFont="1" applyBorder="1" applyAlignment="1">
      <alignment horizontal="center" wrapText="1"/>
    </xf>
    <xf numFmtId="0" fontId="43" fillId="2" borderId="30" xfId="1903" applyFont="1" applyBorder="1" applyAlignment="1">
      <alignment horizontal="left" vertical="top" wrapText="1"/>
    </xf>
    <xf numFmtId="0" fontId="43" fillId="2" borderId="31" xfId="1903" applyFont="1" applyBorder="1" applyAlignment="1">
      <alignment horizontal="left" vertical="top" wrapText="1"/>
    </xf>
    <xf numFmtId="0" fontId="43" fillId="2" borderId="37" xfId="1903" applyFont="1" applyBorder="1" applyAlignment="1">
      <alignment horizontal="left" vertical="top" wrapText="1"/>
    </xf>
    <xf numFmtId="0" fontId="3" fillId="2" borderId="4" xfId="1343" applyFont="1" applyFill="1" applyBorder="1" applyAlignment="1">
      <alignment horizontal="left" vertical="top" wrapText="1"/>
    </xf>
    <xf numFmtId="0" fontId="3" fillId="2" borderId="6" xfId="1343" applyFont="1" applyFill="1" applyBorder="1" applyAlignment="1">
      <alignment horizontal="left" vertical="top" wrapText="1"/>
    </xf>
    <xf numFmtId="0" fontId="3" fillId="2" borderId="2" xfId="1328" applyFont="1" applyFill="1" applyBorder="1" applyAlignment="1">
      <alignment horizontal="left" wrapText="1"/>
    </xf>
    <xf numFmtId="0" fontId="3" fillId="2" borderId="3" xfId="1328" applyFont="1" applyFill="1" applyBorder="1" applyAlignment="1">
      <alignment horizontal="left" wrapText="1"/>
    </xf>
    <xf numFmtId="0" fontId="3" fillId="2" borderId="6" xfId="1328" applyFont="1" applyFill="1" applyBorder="1" applyAlignment="1">
      <alignment horizontal="left" wrapText="1"/>
    </xf>
    <xf numFmtId="0" fontId="3" fillId="2" borderId="7" xfId="1328" applyFont="1" applyFill="1" applyBorder="1" applyAlignment="1">
      <alignment horizontal="left" wrapText="1"/>
    </xf>
    <xf numFmtId="0" fontId="3" fillId="2" borderId="140" xfId="1331" applyFont="1" applyFill="1" applyBorder="1" applyAlignment="1">
      <alignment horizontal="center" wrapText="1"/>
    </xf>
    <xf numFmtId="0" fontId="3" fillId="2" borderId="104" xfId="1331" applyFont="1" applyFill="1" applyBorder="1" applyAlignment="1">
      <alignment horizontal="center" wrapText="1"/>
    </xf>
    <xf numFmtId="0" fontId="33" fillId="2" borderId="125" xfId="1868" applyFont="1" applyBorder="1" applyAlignment="1">
      <alignment horizontal="left" wrapText="1"/>
    </xf>
    <xf numFmtId="0" fontId="33" fillId="2" borderId="88" xfId="1868" applyFont="1" applyBorder="1" applyAlignment="1">
      <alignment horizontal="left" wrapText="1"/>
    </xf>
    <xf numFmtId="0" fontId="33" fillId="2" borderId="126" xfId="1868" applyFont="1" applyBorder="1" applyAlignment="1">
      <alignment horizontal="center" wrapText="1"/>
    </xf>
    <xf numFmtId="0" fontId="33" fillId="2" borderId="1" xfId="1868" applyFont="1" applyBorder="1" applyAlignment="1">
      <alignment horizontal="left" vertical="top" wrapText="1"/>
    </xf>
    <xf numFmtId="0" fontId="33" fillId="2" borderId="129" xfId="1868" applyFont="1" applyBorder="1" applyAlignment="1">
      <alignment horizontal="left" vertical="top" wrapText="1"/>
    </xf>
    <xf numFmtId="0" fontId="7" fillId="2" borderId="129" xfId="1869" applyFont="1" applyBorder="1" applyAlignment="1">
      <alignment horizontal="center" vertical="center" wrapText="1"/>
    </xf>
    <xf numFmtId="0" fontId="33" fillId="2" borderId="1" xfId="1870" applyFont="1" applyBorder="1" applyAlignment="1">
      <alignment horizontal="left" vertical="top" wrapText="1"/>
    </xf>
    <xf numFmtId="0" fontId="33" fillId="2" borderId="129" xfId="1870" applyFont="1" applyBorder="1" applyAlignment="1">
      <alignment horizontal="left" vertical="top" wrapText="1"/>
    </xf>
    <xf numFmtId="0" fontId="33" fillId="2" borderId="87" xfId="1870" applyFont="1" applyBorder="1" applyAlignment="1">
      <alignment horizontal="left" vertical="top" wrapText="1"/>
    </xf>
    <xf numFmtId="0" fontId="7" fillId="2" borderId="1" xfId="1870" applyFont="1" applyBorder="1" applyAlignment="1">
      <alignment horizontal="center" vertical="center" wrapText="1"/>
    </xf>
    <xf numFmtId="0" fontId="33" fillId="2" borderId="125" xfId="1870" applyFont="1" applyBorder="1" applyAlignment="1">
      <alignment horizontal="left" wrapText="1"/>
    </xf>
    <xf numFmtId="0" fontId="33" fillId="2" borderId="1" xfId="1870" applyFont="1" applyBorder="1" applyAlignment="1">
      <alignment horizontal="left" wrapText="1"/>
    </xf>
    <xf numFmtId="0" fontId="33" fillId="2" borderId="88" xfId="1870" applyFont="1" applyBorder="1" applyAlignment="1">
      <alignment horizontal="left" wrapText="1"/>
    </xf>
    <xf numFmtId="0" fontId="33" fillId="2" borderId="126" xfId="1870" applyFont="1" applyBorder="1" applyAlignment="1">
      <alignment horizontal="center" wrapText="1"/>
    </xf>
    <xf numFmtId="0" fontId="33" fillId="2" borderId="127" xfId="1870" applyFont="1" applyBorder="1" applyAlignment="1">
      <alignment horizontal="center" wrapText="1"/>
    </xf>
    <xf numFmtId="0" fontId="33" fillId="2" borderId="1" xfId="1871" applyFont="1" applyBorder="1" applyAlignment="1">
      <alignment horizontal="left" vertical="top" wrapText="1"/>
    </xf>
    <xf numFmtId="0" fontId="33" fillId="2" borderId="129" xfId="1871" applyFont="1" applyBorder="1" applyAlignment="1">
      <alignment horizontal="left" vertical="top" wrapText="1"/>
    </xf>
    <xf numFmtId="0" fontId="33" fillId="2" borderId="87" xfId="1871" applyFont="1" applyBorder="1" applyAlignment="1">
      <alignment horizontal="left" vertical="top" wrapText="1"/>
    </xf>
    <xf numFmtId="0" fontId="7" fillId="2" borderId="1" xfId="1871" applyFont="1" applyBorder="1" applyAlignment="1">
      <alignment horizontal="center" vertical="center" wrapText="1"/>
    </xf>
    <xf numFmtId="0" fontId="33" fillId="2" borderId="125" xfId="1871" applyFont="1" applyBorder="1" applyAlignment="1">
      <alignment horizontal="left" wrapText="1"/>
    </xf>
    <xf numFmtId="0" fontId="33" fillId="2" borderId="1" xfId="1871" applyFont="1" applyBorder="1" applyAlignment="1">
      <alignment horizontal="left" wrapText="1"/>
    </xf>
    <xf numFmtId="0" fontId="33" fillId="2" borderId="88" xfId="1871" applyFont="1" applyBorder="1" applyAlignment="1">
      <alignment horizontal="left" wrapText="1"/>
    </xf>
    <xf numFmtId="0" fontId="33" fillId="2" borderId="126" xfId="1871" applyFont="1" applyBorder="1" applyAlignment="1">
      <alignment horizontal="center" wrapText="1"/>
    </xf>
    <xf numFmtId="0" fontId="33" fillId="2" borderId="127" xfId="1871" applyFont="1" applyBorder="1" applyAlignment="1">
      <alignment horizontal="center" wrapText="1"/>
    </xf>
    <xf numFmtId="0" fontId="33" fillId="2" borderId="1" xfId="1872" applyFont="1" applyBorder="1" applyAlignment="1">
      <alignment horizontal="left" vertical="top" wrapText="1"/>
    </xf>
    <xf numFmtId="0" fontId="33" fillId="2" borderId="129" xfId="1872" applyFont="1" applyBorder="1" applyAlignment="1">
      <alignment horizontal="left" vertical="top" wrapText="1"/>
    </xf>
    <xf numFmtId="0" fontId="33" fillId="2" borderId="125" xfId="1872" applyFont="1" applyBorder="1" applyAlignment="1">
      <alignment horizontal="left" wrapText="1"/>
    </xf>
    <xf numFmtId="0" fontId="33" fillId="2" borderId="88" xfId="1872" applyFont="1" applyBorder="1" applyAlignment="1">
      <alignment horizontal="left" wrapText="1"/>
    </xf>
    <xf numFmtId="0" fontId="33" fillId="2" borderId="126" xfId="1872" applyFont="1" applyBorder="1" applyAlignment="1">
      <alignment horizontal="center" wrapText="1"/>
    </xf>
    <xf numFmtId="0" fontId="33" fillId="2" borderId="1" xfId="1873" applyFont="1" applyBorder="1" applyAlignment="1">
      <alignment horizontal="left" vertical="top" wrapText="1"/>
    </xf>
    <xf numFmtId="0" fontId="33" fillId="2" borderId="129" xfId="1873" applyFont="1" applyBorder="1" applyAlignment="1">
      <alignment horizontal="left" vertical="top" wrapText="1"/>
    </xf>
    <xf numFmtId="0" fontId="33" fillId="2" borderId="87" xfId="1873" applyFont="1" applyBorder="1" applyAlignment="1">
      <alignment horizontal="left" vertical="top" wrapText="1"/>
    </xf>
    <xf numFmtId="0" fontId="7" fillId="2" borderId="1" xfId="1873" applyFont="1" applyBorder="1" applyAlignment="1">
      <alignment horizontal="center" vertical="center" wrapText="1"/>
    </xf>
    <xf numFmtId="0" fontId="33" fillId="2" borderId="125" xfId="1873" applyFont="1" applyBorder="1" applyAlignment="1">
      <alignment horizontal="left" wrapText="1"/>
    </xf>
    <xf numFmtId="0" fontId="33" fillId="2" borderId="1" xfId="1873" applyFont="1" applyBorder="1" applyAlignment="1">
      <alignment horizontal="left" wrapText="1"/>
    </xf>
    <xf numFmtId="0" fontId="33" fillId="2" borderId="88" xfId="1873" applyFont="1" applyBorder="1" applyAlignment="1">
      <alignment horizontal="left" wrapText="1"/>
    </xf>
    <xf numFmtId="0" fontId="33" fillId="2" borderId="126" xfId="1873" applyFont="1" applyBorder="1" applyAlignment="1">
      <alignment horizontal="center" wrapText="1"/>
    </xf>
    <xf numFmtId="0" fontId="33" fillId="2" borderId="127" xfId="1873" applyFont="1" applyBorder="1" applyAlignment="1">
      <alignment horizontal="center" wrapText="1"/>
    </xf>
    <xf numFmtId="0" fontId="33" fillId="2" borderId="1" xfId="1874" applyFont="1" applyBorder="1" applyAlignment="1">
      <alignment horizontal="left" vertical="top" wrapText="1"/>
    </xf>
    <xf numFmtId="0" fontId="33" fillId="2" borderId="129" xfId="1874" applyFont="1" applyBorder="1" applyAlignment="1">
      <alignment horizontal="left" vertical="top" wrapText="1"/>
    </xf>
    <xf numFmtId="0" fontId="33" fillId="2" borderId="87" xfId="1874" applyFont="1" applyBorder="1" applyAlignment="1">
      <alignment horizontal="left" vertical="top" wrapText="1"/>
    </xf>
    <xf numFmtId="0" fontId="7" fillId="2" borderId="1" xfId="1874" applyFont="1" applyBorder="1" applyAlignment="1">
      <alignment horizontal="center" vertical="center" wrapText="1"/>
    </xf>
    <xf numFmtId="0" fontId="33" fillId="2" borderId="125" xfId="1874" applyFont="1" applyBorder="1" applyAlignment="1">
      <alignment horizontal="left" wrapText="1"/>
    </xf>
    <xf numFmtId="0" fontId="33" fillId="2" borderId="1" xfId="1874" applyFont="1" applyBorder="1" applyAlignment="1">
      <alignment horizontal="left" wrapText="1"/>
    </xf>
    <xf numFmtId="0" fontId="33" fillId="2" borderId="88" xfId="1874" applyFont="1" applyBorder="1" applyAlignment="1">
      <alignment horizontal="left" wrapText="1"/>
    </xf>
    <xf numFmtId="0" fontId="33" fillId="2" borderId="126" xfId="1874" applyFont="1" applyBorder="1" applyAlignment="1">
      <alignment horizontal="center" wrapText="1"/>
    </xf>
    <xf numFmtId="0" fontId="33" fillId="2" borderId="127" xfId="1874" applyFont="1" applyBorder="1" applyAlignment="1">
      <alignment horizontal="center" wrapText="1"/>
    </xf>
    <xf numFmtId="0" fontId="7" fillId="2" borderId="1" xfId="1875" applyFont="1" applyBorder="1" applyAlignment="1">
      <alignment horizontal="center" vertical="center" wrapText="1"/>
    </xf>
    <xf numFmtId="0" fontId="33" fillId="2" borderId="130" xfId="1875" applyFont="1" applyBorder="1" applyAlignment="1">
      <alignment horizontal="left" wrapText="1"/>
    </xf>
    <xf numFmtId="0" fontId="33" fillId="2" borderId="87" xfId="1875" applyFont="1" applyBorder="1" applyAlignment="1">
      <alignment horizontal="left" vertical="top" wrapText="1"/>
    </xf>
    <xf numFmtId="0" fontId="33" fillId="2" borderId="1" xfId="1875" applyFont="1" applyBorder="1" applyAlignment="1">
      <alignment horizontal="left" vertical="top" wrapText="1"/>
    </xf>
    <xf numFmtId="0" fontId="33" fillId="2" borderId="129" xfId="1875" applyFont="1" applyBorder="1" applyAlignment="1">
      <alignment horizontal="left" vertical="top" wrapText="1"/>
    </xf>
    <xf numFmtId="0" fontId="43" fillId="2" borderId="35" xfId="1904" applyFont="1" applyBorder="1" applyAlignment="1">
      <alignment horizontal="left" vertical="top" wrapText="1"/>
    </xf>
    <xf numFmtId="0" fontId="43" fillId="2" borderId="37" xfId="1904" applyFont="1" applyBorder="1" applyAlignment="1">
      <alignment horizontal="left" vertical="top" wrapText="1"/>
    </xf>
    <xf numFmtId="0" fontId="43" fillId="2" borderId="30" xfId="1904" applyFont="1" applyBorder="1" applyAlignment="1">
      <alignment horizontal="left" wrapText="1"/>
    </xf>
    <xf numFmtId="0" fontId="43" fillId="2" borderId="31" xfId="1904" applyFont="1" applyBorder="1" applyAlignment="1">
      <alignment horizontal="left" wrapText="1"/>
    </xf>
    <xf numFmtId="0" fontId="43" fillId="2" borderId="37" xfId="1904" applyFont="1" applyBorder="1" applyAlignment="1">
      <alignment horizontal="left" wrapText="1"/>
    </xf>
    <xf numFmtId="0" fontId="43" fillId="2" borderId="38" xfId="1904" applyFont="1" applyBorder="1" applyAlignment="1">
      <alignment horizontal="left" wrapText="1"/>
    </xf>
    <xf numFmtId="0" fontId="43" fillId="2" borderId="32" xfId="1904" applyFont="1" applyBorder="1" applyAlignment="1">
      <alignment horizontal="center" wrapText="1"/>
    </xf>
    <xf numFmtId="0" fontId="43" fillId="2" borderId="34" xfId="1904" applyFont="1" applyBorder="1" applyAlignment="1">
      <alignment horizontal="center" wrapText="1"/>
    </xf>
    <xf numFmtId="0" fontId="28" fillId="0" borderId="90" xfId="1834" applyFont="1" applyFill="1" applyBorder="1" applyAlignment="1">
      <alignment horizontal="left" wrapText="1"/>
    </xf>
    <xf numFmtId="0" fontId="28" fillId="0" borderId="89" xfId="1834" applyFont="1" applyFill="1" applyBorder="1" applyAlignment="1">
      <alignment horizontal="left" wrapText="1"/>
    </xf>
    <xf numFmtId="0" fontId="28" fillId="0" borderId="92" xfId="1834" applyFont="1" applyFill="1" applyBorder="1" applyAlignment="1">
      <alignment horizontal="left" wrapText="1"/>
    </xf>
    <xf numFmtId="0" fontId="28" fillId="0" borderId="36" xfId="1834" applyFont="1" applyFill="1" applyBorder="1" applyAlignment="1">
      <alignment horizontal="left" wrapText="1"/>
    </xf>
    <xf numFmtId="0" fontId="28" fillId="0" borderId="116" xfId="1834" applyFont="1" applyFill="1" applyBorder="1" applyAlignment="1">
      <alignment horizontal="left" wrapText="1"/>
    </xf>
    <xf numFmtId="0" fontId="28" fillId="0" borderId="38" xfId="1834" applyFont="1" applyFill="1" applyBorder="1" applyAlignment="1">
      <alignment horizontal="left" wrapText="1"/>
    </xf>
    <xf numFmtId="0" fontId="28" fillId="0" borderId="118" xfId="1834" applyFont="1" applyFill="1" applyBorder="1" applyAlignment="1">
      <alignment horizontal="left" vertical="top" wrapText="1"/>
    </xf>
    <xf numFmtId="0" fontId="28" fillId="0" borderId="92" xfId="1834" applyFont="1" applyFill="1" applyBorder="1" applyAlignment="1">
      <alignment horizontal="left" vertical="top" wrapText="1"/>
    </xf>
    <xf numFmtId="0" fontId="28" fillId="0" borderId="94" xfId="1834" applyFont="1" applyFill="1" applyBorder="1" applyAlignment="1">
      <alignment horizontal="left" vertical="top" wrapText="1"/>
    </xf>
    <xf numFmtId="0" fontId="3" fillId="0" borderId="4" xfId="1395" applyFont="1" applyFill="1" applyBorder="1" applyAlignment="1">
      <alignment horizontal="left" vertical="top" wrapText="1"/>
    </xf>
    <xf numFmtId="0" fontId="3" fillId="0" borderId="6" xfId="1399" applyFont="1" applyFill="1" applyBorder="1" applyAlignment="1">
      <alignment horizontal="left" vertical="top" wrapText="1"/>
    </xf>
    <xf numFmtId="0" fontId="3" fillId="2" borderId="2" xfId="1383" applyFont="1" applyFill="1" applyBorder="1" applyAlignment="1">
      <alignment horizontal="left" wrapText="1"/>
    </xf>
    <xf numFmtId="0" fontId="3" fillId="2" borderId="3" xfId="1384" applyFont="1" applyFill="1" applyBorder="1" applyAlignment="1">
      <alignment horizontal="left" wrapText="1"/>
    </xf>
    <xf numFmtId="0" fontId="3" fillId="2" borderId="6" xfId="1387" applyFont="1" applyFill="1" applyBorder="1" applyAlignment="1">
      <alignment horizontal="left" wrapText="1"/>
    </xf>
    <xf numFmtId="0" fontId="3" fillId="2" borderId="7" xfId="1388" applyFont="1" applyFill="1" applyBorder="1" applyAlignment="1">
      <alignment horizontal="left" wrapText="1"/>
    </xf>
    <xf numFmtId="0" fontId="3" fillId="2" borderId="8" xfId="1385" applyFont="1" applyFill="1" applyBorder="1" applyAlignment="1">
      <alignment horizontal="center" wrapText="1"/>
    </xf>
    <xf numFmtId="0" fontId="3" fillId="2" borderId="10" xfId="1386" applyFont="1" applyFill="1" applyBorder="1" applyAlignment="1">
      <alignment horizontal="center" wrapText="1"/>
    </xf>
    <xf numFmtId="0" fontId="3" fillId="2" borderId="4" xfId="1395" applyFont="1" applyFill="1" applyBorder="1" applyAlignment="1">
      <alignment horizontal="left" vertical="top" wrapText="1"/>
    </xf>
    <xf numFmtId="0" fontId="8" fillId="0" borderId="112" xfId="1834" applyFont="1" applyFill="1" applyBorder="1" applyAlignment="1">
      <alignment horizontal="center" wrapText="1"/>
    </xf>
    <xf numFmtId="0" fontId="28" fillId="0" borderId="113" xfId="1834" applyFont="1" applyFill="1" applyBorder="1" applyAlignment="1">
      <alignment horizontal="center" wrapText="1"/>
    </xf>
    <xf numFmtId="0" fontId="28" fillId="0" borderId="114" xfId="1834" applyFont="1" applyFill="1" applyBorder="1" applyAlignment="1">
      <alignment horizontal="center" wrapText="1"/>
    </xf>
    <xf numFmtId="0" fontId="3" fillId="2" borderId="4" xfId="1814" applyFont="1" applyFill="1" applyBorder="1" applyAlignment="1">
      <alignment horizontal="left" vertical="top" wrapText="1"/>
    </xf>
    <xf numFmtId="0" fontId="3" fillId="2" borderId="2" xfId="1818" applyFont="1" applyFill="1" applyBorder="1" applyAlignment="1">
      <alignment horizontal="left" wrapText="1"/>
    </xf>
    <xf numFmtId="0" fontId="3" fillId="2" borderId="3" xfId="1819" applyFont="1" applyFill="1" applyBorder="1" applyAlignment="1">
      <alignment horizontal="left" wrapText="1"/>
    </xf>
    <xf numFmtId="0" fontId="3" fillId="2" borderId="6" xfId="1822" applyFont="1" applyFill="1" applyBorder="1" applyAlignment="1">
      <alignment horizontal="left" wrapText="1"/>
    </xf>
    <xf numFmtId="0" fontId="3" fillId="2" borderId="7" xfId="1823" applyFont="1" applyFill="1" applyBorder="1" applyAlignment="1">
      <alignment horizontal="left" wrapText="1"/>
    </xf>
    <xf numFmtId="0" fontId="3" fillId="2" borderId="8" xfId="1820" applyFont="1" applyFill="1" applyBorder="1" applyAlignment="1">
      <alignment horizontal="center" wrapText="1"/>
    </xf>
    <xf numFmtId="0" fontId="3" fillId="2" borderId="10" xfId="1821" applyFont="1" applyFill="1" applyBorder="1" applyAlignment="1">
      <alignment horizontal="center" wrapText="1"/>
    </xf>
    <xf numFmtId="0" fontId="3" fillId="2" borderId="4" xfId="1830" applyFont="1" applyFill="1" applyBorder="1" applyAlignment="1">
      <alignment horizontal="left" vertical="top" wrapText="1"/>
    </xf>
    <xf numFmtId="0" fontId="3" fillId="2" borderId="103" xfId="1804" applyFont="1" applyFill="1" applyBorder="1" applyAlignment="1">
      <alignment horizontal="center" wrapText="1"/>
    </xf>
    <xf numFmtId="0" fontId="3" fillId="2" borderId="104" xfId="1804" applyFont="1" applyFill="1" applyBorder="1" applyAlignment="1">
      <alignment horizontal="center" wrapText="1"/>
    </xf>
    <xf numFmtId="0" fontId="33" fillId="2" borderId="125" xfId="1876" applyFont="1" applyBorder="1" applyAlignment="1">
      <alignment horizontal="right" wrapText="1"/>
    </xf>
    <xf numFmtId="0" fontId="33" fillId="2" borderId="88" xfId="1876" applyFont="1" applyBorder="1" applyAlignment="1">
      <alignment horizontal="right" wrapText="1"/>
    </xf>
    <xf numFmtId="0" fontId="33" fillId="2" borderId="126" xfId="1876" applyFont="1" applyBorder="1" applyAlignment="1">
      <alignment horizontal="center" wrapText="1"/>
    </xf>
    <xf numFmtId="0" fontId="33" fillId="2" borderId="1" xfId="1876" applyFont="1" applyBorder="1" applyAlignment="1">
      <alignment horizontal="left" vertical="top" wrapText="1"/>
    </xf>
    <xf numFmtId="0" fontId="43" fillId="2" borderId="35" xfId="1905" applyFont="1" applyBorder="1" applyAlignment="1">
      <alignment horizontal="left" vertical="top" wrapText="1"/>
    </xf>
    <xf numFmtId="0" fontId="43" fillId="2" borderId="37" xfId="1905" applyFont="1" applyBorder="1" applyAlignment="1">
      <alignment horizontal="left" vertical="top" wrapText="1"/>
    </xf>
    <xf numFmtId="0" fontId="43" fillId="2" borderId="30" xfId="1905" applyFont="1" applyBorder="1" applyAlignment="1">
      <alignment horizontal="left" wrapText="1"/>
    </xf>
    <xf numFmtId="0" fontId="43" fillId="2" borderId="31" xfId="1905" applyFont="1" applyBorder="1" applyAlignment="1">
      <alignment horizontal="left" wrapText="1"/>
    </xf>
    <xf numFmtId="0" fontId="43" fillId="2" borderId="37" xfId="1905" applyFont="1" applyBorder="1" applyAlignment="1">
      <alignment horizontal="left" wrapText="1"/>
    </xf>
    <xf numFmtId="0" fontId="43" fillId="2" borderId="38" xfId="1905" applyFont="1" applyBorder="1" applyAlignment="1">
      <alignment horizontal="left" wrapText="1"/>
    </xf>
    <xf numFmtId="0" fontId="43" fillId="2" borderId="32" xfId="1905" applyFont="1" applyBorder="1" applyAlignment="1">
      <alignment horizontal="center" wrapText="1"/>
    </xf>
    <xf numFmtId="0" fontId="43" fillId="2" borderId="34" xfId="1905" applyFont="1" applyBorder="1" applyAlignment="1">
      <alignment horizontal="center" wrapText="1"/>
    </xf>
    <xf numFmtId="0" fontId="7" fillId="2" borderId="1" xfId="1906" applyFont="1" applyBorder="1" applyAlignment="1">
      <alignment horizontal="center" vertical="center" wrapText="1"/>
    </xf>
    <xf numFmtId="0" fontId="43" fillId="2" borderId="51" xfId="1906" applyFont="1" applyBorder="1" applyAlignment="1">
      <alignment horizontal="left" wrapText="1"/>
    </xf>
    <xf numFmtId="0" fontId="43" fillId="2" borderId="52" xfId="1906" applyFont="1" applyBorder="1" applyAlignment="1">
      <alignment horizontal="left" wrapText="1"/>
    </xf>
    <xf numFmtId="0" fontId="43" fillId="2" borderId="30" xfId="1906" applyFont="1" applyBorder="1" applyAlignment="1">
      <alignment horizontal="left" vertical="top" wrapText="1"/>
    </xf>
    <xf numFmtId="0" fontId="43" fillId="2" borderId="35" xfId="1906" applyFont="1" applyBorder="1" applyAlignment="1">
      <alignment horizontal="left" vertical="top" wrapText="1"/>
    </xf>
    <xf numFmtId="0" fontId="43" fillId="2" borderId="37" xfId="1906" applyFont="1" applyBorder="1" applyAlignment="1">
      <alignment horizontal="left" vertical="top" wrapText="1"/>
    </xf>
    <xf numFmtId="0" fontId="33" fillId="2" borderId="1" xfId="1877" applyFont="1" applyBorder="1" applyAlignment="1">
      <alignment horizontal="left" vertical="top" wrapText="1"/>
    </xf>
    <xf numFmtId="0" fontId="33" fillId="2" borderId="129" xfId="1877" applyFont="1" applyBorder="1" applyAlignment="1">
      <alignment horizontal="left" vertical="top" wrapText="1"/>
    </xf>
    <xf numFmtId="0" fontId="7" fillId="2" borderId="1" xfId="1877" applyFont="1" applyBorder="1" applyAlignment="1">
      <alignment horizontal="center" vertical="center" wrapText="1"/>
    </xf>
    <xf numFmtId="0" fontId="33" fillId="2" borderId="125" xfId="1877" applyFont="1" applyBorder="1" applyAlignment="1">
      <alignment horizontal="left" wrapText="1"/>
    </xf>
    <xf numFmtId="0" fontId="33" fillId="2" borderId="1" xfId="1877" applyFont="1" applyBorder="1" applyAlignment="1">
      <alignment horizontal="left" wrapText="1"/>
    </xf>
    <xf numFmtId="0" fontId="33" fillId="2" borderId="88" xfId="1877" applyFont="1" applyBorder="1" applyAlignment="1">
      <alignment horizontal="left" wrapText="1"/>
    </xf>
    <xf numFmtId="0" fontId="33" fillId="2" borderId="126" xfId="1877" applyFont="1" applyBorder="1" applyAlignment="1">
      <alignment horizontal="center" wrapText="1"/>
    </xf>
    <xf numFmtId="0" fontId="33" fillId="2" borderId="127" xfId="1877" applyFont="1" applyBorder="1" applyAlignment="1">
      <alignment horizontal="center" wrapText="1"/>
    </xf>
    <xf numFmtId="0" fontId="33" fillId="2" borderId="87" xfId="1877" applyFont="1" applyBorder="1" applyAlignment="1">
      <alignment horizontal="left" vertical="top" wrapText="1"/>
    </xf>
    <xf numFmtId="0" fontId="3" fillId="2" borderId="73" xfId="1196" applyFont="1" applyFill="1" applyBorder="1" applyAlignment="1">
      <alignment horizontal="center" wrapText="1"/>
    </xf>
    <xf numFmtId="0" fontId="3" fillId="2" borderId="75" xfId="1196" applyFont="1" applyFill="1" applyBorder="1" applyAlignment="1">
      <alignment horizontal="center" wrapText="1"/>
    </xf>
    <xf numFmtId="0" fontId="3" fillId="2" borderId="73" xfId="1197" applyFont="1" applyFill="1" applyBorder="1" applyAlignment="1">
      <alignment horizontal="center" wrapText="1"/>
    </xf>
    <xf numFmtId="0" fontId="3" fillId="2" borderId="75" xfId="1197" applyFont="1" applyFill="1" applyBorder="1" applyAlignment="1">
      <alignment horizontal="center" wrapText="1"/>
    </xf>
    <xf numFmtId="0" fontId="3" fillId="2" borderId="73" xfId="1485" applyFont="1" applyFill="1" applyBorder="1" applyAlignment="1">
      <alignment horizontal="center" wrapText="1"/>
    </xf>
    <xf numFmtId="0" fontId="3" fillId="2" borderId="75" xfId="1485" applyFont="1" applyFill="1" applyBorder="1" applyAlignment="1">
      <alignment horizontal="center" wrapText="1"/>
    </xf>
    <xf numFmtId="0" fontId="3" fillId="2" borderId="73" xfId="1486" applyFont="1" applyFill="1" applyBorder="1" applyAlignment="1">
      <alignment horizontal="center" wrapText="1"/>
    </xf>
    <xf numFmtId="0" fontId="3" fillId="2" borderId="75" xfId="1486" applyFont="1" applyFill="1" applyBorder="1" applyAlignment="1">
      <alignment horizontal="center" wrapText="1"/>
    </xf>
    <xf numFmtId="0" fontId="3" fillId="2" borderId="4" xfId="1463" applyFont="1" applyFill="1" applyBorder="1" applyAlignment="1">
      <alignment horizontal="left" vertical="top" wrapText="1"/>
    </xf>
    <xf numFmtId="0" fontId="3" fillId="2" borderId="6" xfId="1469" applyFont="1" applyFill="1" applyBorder="1" applyAlignment="1">
      <alignment horizontal="left" vertical="top" wrapText="1"/>
    </xf>
    <xf numFmtId="0" fontId="4" fillId="2" borderId="1" xfId="1441" applyFont="1" applyFill="1" applyBorder="1" applyAlignment="1">
      <alignment horizontal="center" vertical="center" wrapText="1"/>
    </xf>
    <xf numFmtId="0" fontId="3" fillId="2" borderId="2" xfId="1442" applyFont="1" applyFill="1" applyBorder="1" applyAlignment="1">
      <alignment horizontal="left" wrapText="1"/>
    </xf>
    <xf numFmtId="0" fontId="3" fillId="2" borderId="3" xfId="1443" applyFont="1" applyFill="1" applyBorder="1" applyAlignment="1">
      <alignment horizontal="left" wrapText="1"/>
    </xf>
    <xf numFmtId="0" fontId="3" fillId="2" borderId="4" xfId="1447" applyFont="1" applyFill="1" applyBorder="1" applyAlignment="1">
      <alignment horizontal="left" wrapText="1"/>
    </xf>
    <xf numFmtId="0" fontId="3" fillId="2" borderId="5" xfId="1448" applyFont="1" applyFill="1" applyBorder="1" applyAlignment="1">
      <alignment horizontal="left" wrapText="1"/>
    </xf>
    <xf numFmtId="0" fontId="3" fillId="2" borderId="6" xfId="1452" applyFont="1" applyFill="1" applyBorder="1" applyAlignment="1">
      <alignment horizontal="left" wrapText="1"/>
    </xf>
    <xf numFmtId="0" fontId="3" fillId="2" borderId="7" xfId="1453" applyFont="1" applyFill="1" applyBorder="1" applyAlignment="1">
      <alignment horizontal="left" wrapText="1"/>
    </xf>
    <xf numFmtId="0" fontId="3" fillId="2" borderId="8" xfId="1444" applyFont="1" applyFill="1" applyBorder="1" applyAlignment="1">
      <alignment horizontal="center" wrapText="1"/>
    </xf>
    <xf numFmtId="0" fontId="3" fillId="2" borderId="9" xfId="1445" applyFont="1" applyFill="1" applyBorder="1" applyAlignment="1">
      <alignment horizontal="center" wrapText="1"/>
    </xf>
    <xf numFmtId="0" fontId="3" fillId="2" borderId="10" xfId="1446" applyFont="1" applyFill="1" applyBorder="1" applyAlignment="1">
      <alignment horizontal="center" wrapText="1"/>
    </xf>
    <xf numFmtId="0" fontId="3" fillId="2" borderId="11" xfId="1449" applyFont="1" applyFill="1" applyBorder="1" applyAlignment="1">
      <alignment horizontal="center" wrapText="1"/>
    </xf>
    <xf numFmtId="0" fontId="3" fillId="2" borderId="12" xfId="1450" applyFont="1" applyFill="1" applyBorder="1" applyAlignment="1">
      <alignment horizontal="center" wrapText="1"/>
    </xf>
    <xf numFmtId="0" fontId="3" fillId="2" borderId="13" xfId="1451" applyFont="1" applyFill="1" applyBorder="1" applyAlignment="1">
      <alignment horizontal="center" wrapText="1"/>
    </xf>
    <xf numFmtId="0" fontId="3" fillId="2" borderId="2" xfId="1457" applyFont="1" applyFill="1" applyBorder="1" applyAlignment="1">
      <alignment horizontal="left" vertical="top" wrapText="1"/>
    </xf>
    <xf numFmtId="0" fontId="3" fillId="2" borderId="3" xfId="1458" applyFont="1" applyFill="1" applyBorder="1" applyAlignment="1">
      <alignment horizontal="left" vertical="top" wrapText="1"/>
    </xf>
    <xf numFmtId="0" fontId="7" fillId="2" borderId="1" xfId="1878" applyFont="1" applyBorder="1" applyAlignment="1">
      <alignment horizontal="center" vertical="center" wrapText="1"/>
    </xf>
    <xf numFmtId="0" fontId="33" fillId="2" borderId="125" xfId="1878" applyFont="1" applyBorder="1" applyAlignment="1">
      <alignment horizontal="left" wrapText="1"/>
    </xf>
    <xf numFmtId="0" fontId="33" fillId="2" borderId="1" xfId="1878" applyFont="1" applyBorder="1" applyAlignment="1">
      <alignment horizontal="left" wrapText="1"/>
    </xf>
    <xf numFmtId="0" fontId="33" fillId="2" borderId="88" xfId="1878" applyFont="1" applyBorder="1" applyAlignment="1">
      <alignment horizontal="left" wrapText="1"/>
    </xf>
    <xf numFmtId="0" fontId="33" fillId="2" borderId="126" xfId="1878" applyFont="1" applyBorder="1" applyAlignment="1">
      <alignment horizontal="center" wrapText="1"/>
    </xf>
    <xf numFmtId="0" fontId="33" fillId="2" borderId="127" xfId="1878" applyFont="1" applyBorder="1" applyAlignment="1">
      <alignment horizontal="center" wrapText="1"/>
    </xf>
    <xf numFmtId="0" fontId="33" fillId="2" borderId="87" xfId="1878" applyFont="1" applyBorder="1" applyAlignment="1">
      <alignment horizontal="left" vertical="top" wrapText="1"/>
    </xf>
    <xf numFmtId="0" fontId="33" fillId="2" borderId="1" xfId="1878" applyFont="1" applyBorder="1" applyAlignment="1">
      <alignment horizontal="left" vertical="top" wrapText="1"/>
    </xf>
    <xf numFmtId="0" fontId="33" fillId="2" borderId="129" xfId="1878" applyFont="1" applyBorder="1" applyAlignment="1">
      <alignment horizontal="left" vertical="top" wrapText="1"/>
    </xf>
    <xf numFmtId="0" fontId="3" fillId="2" borderId="4" xfId="1499" applyFont="1" applyFill="1" applyBorder="1" applyAlignment="1">
      <alignment horizontal="left" vertical="top" wrapText="1"/>
    </xf>
    <xf numFmtId="0" fontId="3" fillId="2" borderId="6" xfId="1505" applyFont="1" applyFill="1" applyBorder="1" applyAlignment="1">
      <alignment horizontal="left" vertical="top" wrapText="1"/>
    </xf>
    <xf numFmtId="0" fontId="4" fillId="2" borderId="1" xfId="1477" applyFont="1" applyFill="1" applyBorder="1" applyAlignment="1">
      <alignment horizontal="center" vertical="center" wrapText="1"/>
    </xf>
    <xf numFmtId="0" fontId="3" fillId="2" borderId="2" xfId="1478" applyFont="1" applyFill="1" applyBorder="1" applyAlignment="1">
      <alignment horizontal="left" wrapText="1"/>
    </xf>
    <xf numFmtId="0" fontId="3" fillId="2" borderId="3" xfId="1479" applyFont="1" applyFill="1" applyBorder="1" applyAlignment="1">
      <alignment horizontal="left" wrapText="1"/>
    </xf>
    <xf numFmtId="0" fontId="3" fillId="2" borderId="4" xfId="1483" applyFont="1" applyFill="1" applyBorder="1" applyAlignment="1">
      <alignment horizontal="left" wrapText="1"/>
    </xf>
    <xf numFmtId="0" fontId="3" fillId="2" borderId="5" xfId="1484" applyFont="1" applyFill="1" applyBorder="1" applyAlignment="1">
      <alignment horizontal="left" wrapText="1"/>
    </xf>
    <xf numFmtId="0" fontId="3" fillId="2" borderId="6" xfId="1488" applyFont="1" applyFill="1" applyBorder="1" applyAlignment="1">
      <alignment horizontal="left" wrapText="1"/>
    </xf>
    <xf numFmtId="0" fontId="3" fillId="2" borderId="7" xfId="1489" applyFont="1" applyFill="1" applyBorder="1" applyAlignment="1">
      <alignment horizontal="left" wrapText="1"/>
    </xf>
    <xf numFmtId="0" fontId="3" fillId="2" borderId="8" xfId="1480" applyFont="1" applyFill="1" applyBorder="1" applyAlignment="1">
      <alignment horizontal="center" wrapText="1"/>
    </xf>
    <xf numFmtId="0" fontId="3" fillId="2" borderId="9" xfId="1481" applyFont="1" applyFill="1" applyBorder="1" applyAlignment="1">
      <alignment horizontal="center" wrapText="1"/>
    </xf>
    <xf numFmtId="0" fontId="3" fillId="2" borderId="10" xfId="1482" applyFont="1" applyFill="1" applyBorder="1" applyAlignment="1">
      <alignment horizontal="center" wrapText="1"/>
    </xf>
    <xf numFmtId="0" fontId="3" fillId="2" borderId="13" xfId="1487" applyFont="1" applyFill="1" applyBorder="1" applyAlignment="1">
      <alignment horizontal="center" wrapText="1"/>
    </xf>
    <xf numFmtId="0" fontId="3" fillId="2" borderId="2" xfId="1493" applyFont="1" applyFill="1" applyBorder="1" applyAlignment="1">
      <alignment horizontal="left" vertical="top" wrapText="1"/>
    </xf>
    <xf numFmtId="0" fontId="3" fillId="2" borderId="3" xfId="1494" applyFont="1" applyFill="1" applyBorder="1" applyAlignment="1">
      <alignment horizontal="left" vertical="top" wrapText="1"/>
    </xf>
    <xf numFmtId="0" fontId="3" fillId="2" borderId="4" xfId="1204" applyFont="1" applyFill="1" applyBorder="1" applyAlignment="1">
      <alignment horizontal="left" vertical="top" wrapText="1"/>
    </xf>
    <xf numFmtId="0" fontId="3" fillId="2" borderId="6" xfId="1206" applyFont="1" applyFill="1" applyBorder="1" applyAlignment="1">
      <alignment horizontal="left" vertical="top" wrapText="1"/>
    </xf>
    <xf numFmtId="0" fontId="3" fillId="2" borderId="2" xfId="1202" applyFont="1" applyFill="1" applyBorder="1" applyAlignment="1">
      <alignment horizontal="left" vertical="top" wrapText="1"/>
    </xf>
    <xf numFmtId="0" fontId="3" fillId="2" borderId="3" xfId="1203" applyFont="1" applyFill="1" applyBorder="1" applyAlignment="1">
      <alignment horizontal="left" vertical="top" wrapText="1"/>
    </xf>
    <xf numFmtId="0" fontId="4" fillId="2" borderId="1" xfId="1186" applyFont="1" applyFill="1" applyBorder="1" applyAlignment="1">
      <alignment horizontal="center" vertical="center" wrapText="1"/>
    </xf>
    <xf numFmtId="0" fontId="3" fillId="2" borderId="2" xfId="1187" applyFont="1" applyFill="1" applyBorder="1" applyAlignment="1">
      <alignment horizontal="left" wrapText="1"/>
    </xf>
    <xf numFmtId="0" fontId="3" fillId="2" borderId="3" xfId="1188" applyFont="1" applyFill="1" applyBorder="1" applyAlignment="1">
      <alignment horizontal="left" wrapText="1"/>
    </xf>
    <xf numFmtId="0" fontId="3" fillId="2" borderId="4" xfId="1189" applyFont="1" applyFill="1" applyBorder="1" applyAlignment="1">
      <alignment horizontal="left" wrapText="1"/>
    </xf>
    <xf numFmtId="0" fontId="3" fillId="2" borderId="5" xfId="1190" applyFont="1" applyFill="1" applyBorder="1" applyAlignment="1">
      <alignment horizontal="left" wrapText="1"/>
    </xf>
    <xf numFmtId="0" fontId="3" fillId="2" borderId="6" xfId="1191" applyFont="1" applyFill="1" applyBorder="1" applyAlignment="1">
      <alignment horizontal="left" wrapText="1"/>
    </xf>
    <xf numFmtId="0" fontId="3" fillId="2" borderId="7" xfId="1192" applyFont="1" applyFill="1" applyBorder="1" applyAlignment="1">
      <alignment horizontal="left" wrapText="1"/>
    </xf>
    <xf numFmtId="0" fontId="3" fillId="2" borderId="8" xfId="1193" applyFont="1" applyFill="1" applyBorder="1" applyAlignment="1">
      <alignment horizontal="center" wrapText="1"/>
    </xf>
    <xf numFmtId="0" fontId="3" fillId="2" borderId="9" xfId="1194" applyFont="1" applyFill="1" applyBorder="1" applyAlignment="1">
      <alignment horizontal="center" wrapText="1"/>
    </xf>
    <xf numFmtId="0" fontId="3" fillId="2" borderId="10" xfId="1195" applyFont="1" applyFill="1" applyBorder="1" applyAlignment="1">
      <alignment horizontal="center" wrapText="1"/>
    </xf>
    <xf numFmtId="0" fontId="3" fillId="2" borderId="11" xfId="1196" applyFont="1" applyFill="1" applyBorder="1" applyAlignment="1">
      <alignment horizontal="center" wrapText="1"/>
    </xf>
    <xf numFmtId="0" fontId="3" fillId="2" borderId="12" xfId="1197" applyFont="1" applyFill="1" applyBorder="1" applyAlignment="1">
      <alignment horizontal="center" wrapText="1"/>
    </xf>
    <xf numFmtId="0" fontId="3" fillId="2" borderId="13" xfId="1198" applyFont="1" applyFill="1" applyBorder="1" applyAlignment="1">
      <alignment horizontal="center" wrapText="1"/>
    </xf>
    <xf numFmtId="0" fontId="7" fillId="2" borderId="1" xfId="1881" applyFont="1" applyBorder="1" applyAlignment="1">
      <alignment horizontal="center" vertical="center" wrapText="1"/>
    </xf>
    <xf numFmtId="0" fontId="33" fillId="2" borderId="130" xfId="1881" applyFont="1" applyBorder="1" applyAlignment="1">
      <alignment horizontal="left" wrapText="1"/>
    </xf>
    <xf numFmtId="0" fontId="33" fillId="2" borderId="87" xfId="1881" applyFont="1" applyBorder="1" applyAlignment="1">
      <alignment horizontal="left" vertical="top" wrapText="1"/>
    </xf>
    <xf numFmtId="0" fontId="33" fillId="2" borderId="1" xfId="1881" applyFont="1" applyBorder="1" applyAlignment="1">
      <alignment horizontal="left" vertical="top" wrapText="1"/>
    </xf>
    <xf numFmtId="0" fontId="33" fillId="2" borderId="129" xfId="1881" applyFont="1" applyBorder="1" applyAlignment="1">
      <alignment horizontal="left" vertical="top" wrapText="1"/>
    </xf>
    <xf numFmtId="0" fontId="8" fillId="2" borderId="1" xfId="1882" applyFont="1" applyBorder="1" applyAlignment="1">
      <alignment horizontal="left" vertical="top" wrapText="1"/>
    </xf>
    <xf numFmtId="0" fontId="33" fillId="2" borderId="1" xfId="1882" applyFont="1" applyBorder="1" applyAlignment="1">
      <alignment horizontal="left" vertical="top" wrapText="1"/>
    </xf>
    <xf numFmtId="0" fontId="33" fillId="2" borderId="129" xfId="1882" applyFont="1" applyBorder="1" applyAlignment="1">
      <alignment horizontal="left" vertical="top" wrapText="1"/>
    </xf>
    <xf numFmtId="0" fontId="7" fillId="2" borderId="1" xfId="1883" applyFont="1" applyBorder="1" applyAlignment="1">
      <alignment horizontal="center" vertical="center" wrapText="1"/>
    </xf>
    <xf numFmtId="0" fontId="8" fillId="2" borderId="130" xfId="1883" applyFont="1" applyBorder="1" applyAlignment="1">
      <alignment horizontal="left" wrapText="1"/>
    </xf>
    <xf numFmtId="0" fontId="8" fillId="2" borderId="87" xfId="1883" applyFont="1" applyBorder="1" applyAlignment="1">
      <alignment horizontal="left" vertical="top" wrapText="1"/>
    </xf>
    <xf numFmtId="0" fontId="8" fillId="2" borderId="1" xfId="1883" applyFont="1" applyBorder="1" applyAlignment="1">
      <alignment horizontal="left" vertical="top" wrapText="1"/>
    </xf>
    <xf numFmtId="0" fontId="8" fillId="4" borderId="1" xfId="1883" applyFont="1" applyFill="1" applyBorder="1" applyAlignment="1">
      <alignment horizontal="left" vertical="top" wrapText="1"/>
    </xf>
    <xf numFmtId="0" fontId="8" fillId="2" borderId="129" xfId="1883" applyFont="1" applyBorder="1" applyAlignment="1">
      <alignment horizontal="left" vertical="top" wrapText="1"/>
    </xf>
    <xf numFmtId="0" fontId="33" fillId="2" borderId="87" xfId="1882" applyFont="1" applyBorder="1" applyAlignment="1">
      <alignment horizontal="left" vertical="top" wrapText="1"/>
    </xf>
    <xf numFmtId="0" fontId="7" fillId="2" borderId="1" xfId="1882" applyFont="1" applyBorder="1" applyAlignment="1">
      <alignment horizontal="center" vertical="center" wrapText="1"/>
    </xf>
    <xf numFmtId="0" fontId="33" fillId="2" borderId="125" xfId="1882" applyFont="1" applyBorder="1" applyAlignment="1">
      <alignment horizontal="left" wrapText="1"/>
    </xf>
    <xf numFmtId="0" fontId="33" fillId="2" borderId="88" xfId="1882" applyFont="1" applyBorder="1" applyAlignment="1">
      <alignment horizontal="left" wrapText="1"/>
    </xf>
    <xf numFmtId="0" fontId="33" fillId="2" borderId="126" xfId="1882" applyFont="1" applyBorder="1" applyAlignment="1">
      <alignment horizontal="center" wrapText="1"/>
    </xf>
    <xf numFmtId="0" fontId="33" fillId="2" borderId="128" xfId="1882" applyFont="1" applyBorder="1" applyAlignment="1">
      <alignment horizontal="center" wrapText="1"/>
    </xf>
    <xf numFmtId="0" fontId="8" fillId="2" borderId="35" xfId="1226" applyFont="1" applyBorder="1" applyAlignment="1">
      <alignment horizontal="left" vertical="top" wrapText="1"/>
    </xf>
    <xf numFmtId="0" fontId="8" fillId="2" borderId="37" xfId="1226" applyFont="1" applyBorder="1" applyAlignment="1">
      <alignment horizontal="left" vertical="top" wrapText="1"/>
    </xf>
    <xf numFmtId="0" fontId="7" fillId="2" borderId="1" xfId="1226" applyFont="1" applyBorder="1" applyAlignment="1">
      <alignment horizontal="center" vertical="center" wrapText="1"/>
    </xf>
    <xf numFmtId="0" fontId="8" fillId="2" borderId="51" xfId="1226" applyFont="1" applyBorder="1" applyAlignment="1">
      <alignment horizontal="left" wrapText="1"/>
    </xf>
    <xf numFmtId="0" fontId="8" fillId="2" borderId="52" xfId="1226" applyFont="1" applyBorder="1" applyAlignment="1">
      <alignment horizontal="left" wrapText="1"/>
    </xf>
    <xf numFmtId="0" fontId="8" fillId="2" borderId="30" xfId="1226" applyFont="1" applyBorder="1" applyAlignment="1">
      <alignment horizontal="left" vertical="top" wrapText="1"/>
    </xf>
    <xf numFmtId="0" fontId="5" fillId="2" borderId="1" xfId="1910"/>
    <xf numFmtId="0" fontId="5" fillId="2" borderId="1" xfId="1910" applyAlignment="1">
      <alignment horizontal="center"/>
    </xf>
    <xf numFmtId="0" fontId="5" fillId="2" borderId="1" xfId="1910" applyAlignment="1">
      <alignment wrapText="1"/>
    </xf>
    <xf numFmtId="0" fontId="9" fillId="17" borderId="1" xfId="1910" applyFont="1" applyFill="1" applyAlignment="1">
      <alignment horizontal="center"/>
    </xf>
    <xf numFmtId="0" fontId="9" fillId="17" borderId="1" xfId="1910" applyFont="1" applyFill="1" applyAlignment="1">
      <alignment wrapText="1"/>
    </xf>
    <xf numFmtId="0" fontId="9" fillId="17" borderId="1" xfId="1910" applyFont="1" applyFill="1"/>
  </cellXfs>
  <cellStyles count="1911">
    <cellStyle name="Normale 2" xfId="1236" xr:uid="{00000000-0005-0000-0000-000000000000}"/>
    <cellStyle name="Normale_Faktor" xfId="1882" xr:uid="{00000000-0005-0000-0000-000001000000}"/>
    <cellStyle name="Normale_Faktor_1" xfId="1883" xr:uid="{00000000-0005-0000-0000-000002000000}"/>
    <cellStyle name="Normale_FaktorenFakultät" xfId="1885" xr:uid="{00000000-0005-0000-0000-000003000000}"/>
    <cellStyle name="Normale_Fakultät" xfId="1887" xr:uid="{00000000-0005-0000-0000-000004000000}"/>
    <cellStyle name="Normale_Foglio1" xfId="1226" xr:uid="{00000000-0005-0000-0000-000005000000}"/>
    <cellStyle name="Normale_Foglio1_1" xfId="1889" xr:uid="{00000000-0005-0000-0000-000006000000}"/>
    <cellStyle name="Normale_Foglio2" xfId="1891" xr:uid="{00000000-0005-0000-0000-000007000000}"/>
    <cellStyle name="Normale_Frage 1 und 2" xfId="1837" xr:uid="{00000000-0005-0000-0000-000008000000}"/>
    <cellStyle name="Normale_new Q6" xfId="1892" xr:uid="{00000000-0005-0000-0000-000009000000}"/>
    <cellStyle name="Normale_Q10" xfId="1845" xr:uid="{00000000-0005-0000-0000-00000A000000}"/>
    <cellStyle name="Normale_Q10 new" xfId="1894" xr:uid="{00000000-0005-0000-0000-00000B000000}"/>
    <cellStyle name="Normale_Q11" xfId="1230" xr:uid="{00000000-0005-0000-0000-00000C000000}"/>
    <cellStyle name="Normale_Q11 new" xfId="1893" xr:uid="{00000000-0005-0000-0000-00000D000000}"/>
    <cellStyle name="Normale_Q12" xfId="1846" xr:uid="{00000000-0005-0000-0000-00000E000000}"/>
    <cellStyle name="Normale_Q13" xfId="1231" xr:uid="{00000000-0005-0000-0000-00000F000000}"/>
    <cellStyle name="Normale_Q14_kat" xfId="1847" xr:uid="{00000000-0005-0000-0000-000010000000}"/>
    <cellStyle name="Normale_Q15_1" xfId="1232" xr:uid="{00000000-0005-0000-0000-000011000000}"/>
    <cellStyle name="Normale_Q15_2" xfId="1848" xr:uid="{00000000-0005-0000-0000-000012000000}"/>
    <cellStyle name="Normale_Q16 ALL new" xfId="1901" xr:uid="{00000000-0005-0000-0000-000013000000}"/>
    <cellStyle name="Normale_Q16_1" xfId="1233" xr:uid="{00000000-0005-0000-0000-000014000000}"/>
    <cellStyle name="Normale_Q16_2" xfId="1234" xr:uid="{00000000-0005-0000-0000-000015000000}"/>
    <cellStyle name="Normale_Q16_2 new" xfId="1897" xr:uid="{00000000-0005-0000-0000-000016000000}"/>
    <cellStyle name="Normale_Q16_3" xfId="1849" xr:uid="{00000000-0005-0000-0000-000017000000}"/>
    <cellStyle name="Normale_Q16_3 new" xfId="1898" xr:uid="{00000000-0005-0000-0000-000018000000}"/>
    <cellStyle name="Normale_Q16_4" xfId="1850" xr:uid="{00000000-0005-0000-0000-000019000000}"/>
    <cellStyle name="Normale_Q16_4 new" xfId="1896" xr:uid="{00000000-0005-0000-0000-00001A000000}"/>
    <cellStyle name="Normale_Q16_5" xfId="1235" xr:uid="{00000000-0005-0000-0000-00001B000000}"/>
    <cellStyle name="Normale_Q16_5 new" xfId="1899" xr:uid="{00000000-0005-0000-0000-00001C000000}"/>
    <cellStyle name="Normale_Q16_6" xfId="1851" xr:uid="{00000000-0005-0000-0000-00001D000000}"/>
    <cellStyle name="Normale_Q16_6 new" xfId="1900" xr:uid="{00000000-0005-0000-0000-00001E000000}"/>
    <cellStyle name="Normale_Q16_ALL" xfId="1852" xr:uid="{00000000-0005-0000-0000-00001F000000}"/>
    <cellStyle name="Normale_Q17_ALL" xfId="1853" xr:uid="{00000000-0005-0000-0000-000020000000}"/>
    <cellStyle name="Normale_Q18" xfId="1854" xr:uid="{00000000-0005-0000-0000-000021000000}"/>
    <cellStyle name="Normale_Q19" xfId="1855" xr:uid="{00000000-0005-0000-0000-000022000000}"/>
    <cellStyle name="Normale_Q19_zeitreihe" xfId="1857" xr:uid="{00000000-0005-0000-0000-000023000000}"/>
    <cellStyle name="Normale_Q20_ALL" xfId="1856" xr:uid="{00000000-0005-0000-0000-000024000000}"/>
    <cellStyle name="Normale_Q21" xfId="1858" xr:uid="{00000000-0005-0000-0000-000025000000}"/>
    <cellStyle name="Normale_Q22_1" xfId="1859" xr:uid="{00000000-0005-0000-0000-000026000000}"/>
    <cellStyle name="Normale_Q23" xfId="1860" xr:uid="{00000000-0005-0000-0000-000027000000}"/>
    <cellStyle name="Normale_Q23_2" xfId="1864" xr:uid="{00000000-0005-0000-0000-000028000000}"/>
    <cellStyle name="Normale_Q24" xfId="1861" xr:uid="{00000000-0005-0000-0000-000029000000}"/>
    <cellStyle name="Normale_Q24_Other" xfId="1863" xr:uid="{00000000-0005-0000-0000-00002A000000}"/>
    <cellStyle name="Normale_Q24_Zeitreihe" xfId="1862" xr:uid="{00000000-0005-0000-0000-00002B000000}"/>
    <cellStyle name="Normale_Q25" xfId="1544" xr:uid="{00000000-0005-0000-0000-00002C000000}"/>
    <cellStyle name="Normale_Q25_1" xfId="1865" xr:uid="{00000000-0005-0000-0000-00002D000000}"/>
    <cellStyle name="Normale_Q25-26 new" xfId="1902" xr:uid="{00000000-0005-0000-0000-00002E000000}"/>
    <cellStyle name="Normale_Q26" xfId="1866" xr:uid="{00000000-0005-0000-0000-00002F000000}"/>
    <cellStyle name="Normale_Q27 new" xfId="1903" xr:uid="{00000000-0005-0000-0000-000030000000}"/>
    <cellStyle name="Normale_Q27_Split" xfId="1545" xr:uid="{00000000-0005-0000-0000-000031000000}"/>
    <cellStyle name="Normale_Q27_Split_1" xfId="1867" xr:uid="{00000000-0005-0000-0000-000032000000}"/>
    <cellStyle name="Normale_Q28" xfId="1868" xr:uid="{00000000-0005-0000-0000-000033000000}"/>
    <cellStyle name="Normale_Q28_Open" xfId="1869" xr:uid="{00000000-0005-0000-0000-000034000000}"/>
    <cellStyle name="Normale_Q29" xfId="1870" xr:uid="{00000000-0005-0000-0000-000035000000}"/>
    <cellStyle name="Normale_Q3" xfId="1836" xr:uid="{00000000-0005-0000-0000-000036000000}"/>
    <cellStyle name="Normale_Q3_ALL" xfId="1835" xr:uid="{00000000-0005-0000-0000-000037000000}"/>
    <cellStyle name="Normale_Q3_AußerhalbSüdtirol" xfId="1890" xr:uid="{00000000-0005-0000-0000-000038000000}"/>
    <cellStyle name="Normale_Q30" xfId="1871" xr:uid="{00000000-0005-0000-0000-000039000000}"/>
    <cellStyle name="Normale_Q31" xfId="1539" xr:uid="{00000000-0005-0000-0000-00003A000000}"/>
    <cellStyle name="Normale_Q31_1" xfId="1872" xr:uid="{00000000-0005-0000-0000-00003B000000}"/>
    <cellStyle name="Normale_Q32" xfId="1873" xr:uid="{00000000-0005-0000-0000-00003C000000}"/>
    <cellStyle name="Normale_Q33" xfId="1874" xr:uid="{00000000-0005-0000-0000-00003D000000}"/>
    <cellStyle name="Normale_Q33_Open" xfId="1875" xr:uid="{00000000-0005-0000-0000-00003E000000}"/>
    <cellStyle name="Normale_Q35" xfId="1834" xr:uid="{00000000-0005-0000-0000-00003F000000}"/>
    <cellStyle name="Normale_Q35_1" xfId="1904" xr:uid="{00000000-0005-0000-0000-000040000000}"/>
    <cellStyle name="Normale_Q35_B new" xfId="1905" xr:uid="{00000000-0005-0000-0000-000041000000}"/>
    <cellStyle name="Normale_Q35_BFreeText" xfId="1906" xr:uid="{00000000-0005-0000-0000-000042000000}"/>
    <cellStyle name="Normale_Q35_graf" xfId="1884" xr:uid="{00000000-0005-0000-0000-000043000000}"/>
    <cellStyle name="Normale_Q35_Zeit" xfId="1876" xr:uid="{00000000-0005-0000-0000-000044000000}"/>
    <cellStyle name="Normale_Q36" xfId="1877" xr:uid="{00000000-0005-0000-0000-000045000000}"/>
    <cellStyle name="Normale_Q37" xfId="1878" xr:uid="{00000000-0005-0000-0000-000046000000}"/>
    <cellStyle name="Normale_Q37_Ausland" xfId="1880" xr:uid="{00000000-0005-0000-0000-000047000000}"/>
    <cellStyle name="Normale_Q37_AuslandOpen" xfId="1881" xr:uid="{00000000-0005-0000-0000-000048000000}"/>
    <cellStyle name="Normale_Q37_Italien" xfId="1879" xr:uid="{00000000-0005-0000-0000-000049000000}"/>
    <cellStyle name="Normale_Q4" xfId="1838" xr:uid="{00000000-0005-0000-0000-00004A000000}"/>
    <cellStyle name="Normale_Q5" xfId="1839" xr:uid="{00000000-0005-0000-0000-00004B000000}"/>
    <cellStyle name="Normale_Q6" xfId="1840" xr:uid="{00000000-0005-0000-0000-00004C000000}"/>
    <cellStyle name="Normale_Q6_Others" xfId="1228" xr:uid="{00000000-0005-0000-0000-00004D000000}"/>
    <cellStyle name="Normale_Q7" xfId="1841" xr:uid="{00000000-0005-0000-0000-00004E000000}"/>
    <cellStyle name="Normale_Q8" xfId="1842" xr:uid="{00000000-0005-0000-0000-00004F000000}"/>
    <cellStyle name="Normale_Q8_MPC" xfId="1843" xr:uid="{00000000-0005-0000-0000-000050000000}"/>
    <cellStyle name="Normale_Q8_Others" xfId="1227" xr:uid="{00000000-0005-0000-0000-000051000000}"/>
    <cellStyle name="Normale_Q9" xfId="1229" xr:uid="{00000000-0005-0000-0000-000052000000}"/>
    <cellStyle name="Normale_Q9 new" xfId="1895" xr:uid="{00000000-0005-0000-0000-000053000000}"/>
    <cellStyle name="Normale_Q9_Others" xfId="1844" xr:uid="{00000000-0005-0000-0000-000054000000}"/>
    <cellStyle name="Normale_Studiengang" xfId="1886" xr:uid="{00000000-0005-0000-0000-000055000000}"/>
    <cellStyle name="Normale_Verteilung Fakultät" xfId="1908" xr:uid="{00000000-0005-0000-0000-000056000000}"/>
    <cellStyle name="Normale_Verteilung Studiengang" xfId="1909" xr:uid="{00000000-0005-0000-0000-000057000000}"/>
    <cellStyle name="Normale_W Panoramica generale_TODO" xfId="1907" xr:uid="{00000000-0005-0000-0000-000058000000}"/>
    <cellStyle name="Prozent" xfId="1543" builtinId="5"/>
    <cellStyle name="Standard" xfId="0" builtinId="0"/>
    <cellStyle name="Standard 2" xfId="1910" xr:uid="{7D65F036-9D87-4C31-B347-1F5987F02F91}"/>
    <cellStyle name="Standard_Tabelle2" xfId="1888" xr:uid="{00000000-0005-0000-0000-00005B000000}"/>
    <cellStyle name="style1429696844165" xfId="1580" xr:uid="{00000000-0005-0000-0000-00005C000000}"/>
    <cellStyle name="style1429696844225" xfId="1581" xr:uid="{00000000-0005-0000-0000-00005D000000}"/>
    <cellStyle name="style1429696844275" xfId="1585" xr:uid="{00000000-0005-0000-0000-00005E000000}"/>
    <cellStyle name="style1429696844325" xfId="1586" xr:uid="{00000000-0005-0000-0000-00005F000000}"/>
    <cellStyle name="style1429696844385" xfId="1590" xr:uid="{00000000-0005-0000-0000-000060000000}"/>
    <cellStyle name="style1429696844435" xfId="1591" xr:uid="{00000000-0005-0000-0000-000061000000}"/>
    <cellStyle name="style1429696844495" xfId="1582" xr:uid="{00000000-0005-0000-0000-000062000000}"/>
    <cellStyle name="style1429696844545" xfId="1583" xr:uid="{00000000-0005-0000-0000-000063000000}"/>
    <cellStyle name="style1429696844605" xfId="1584" xr:uid="{00000000-0005-0000-0000-000064000000}"/>
    <cellStyle name="style1429696844665" xfId="1587" xr:uid="{00000000-0005-0000-0000-000065000000}"/>
    <cellStyle name="style1429696844715" xfId="1588" xr:uid="{00000000-0005-0000-0000-000066000000}"/>
    <cellStyle name="style1429696844775" xfId="1589" xr:uid="{00000000-0005-0000-0000-000067000000}"/>
    <cellStyle name="style1429696844825" xfId="1592" xr:uid="{00000000-0005-0000-0000-000068000000}"/>
    <cellStyle name="style1429696844885" xfId="1593" xr:uid="{00000000-0005-0000-0000-000069000000}"/>
    <cellStyle name="style1429696844935" xfId="1594" xr:uid="{00000000-0005-0000-0000-00006A000000}"/>
    <cellStyle name="style1429696844995" xfId="1595" xr:uid="{00000000-0005-0000-0000-00006B000000}"/>
    <cellStyle name="style1429696845045" xfId="1596" xr:uid="{00000000-0005-0000-0000-00006C000000}"/>
    <cellStyle name="style1429696845085" xfId="1602" xr:uid="{00000000-0005-0000-0000-00006D000000}"/>
    <cellStyle name="style1429696845135" xfId="1603" xr:uid="{00000000-0005-0000-0000-00006E000000}"/>
    <cellStyle name="style1429696845185" xfId="1609" xr:uid="{00000000-0005-0000-0000-00006F000000}"/>
    <cellStyle name="style1429696845235" xfId="1610" xr:uid="{00000000-0005-0000-0000-000070000000}"/>
    <cellStyle name="style1429696845285" xfId="1597" xr:uid="{00000000-0005-0000-0000-000071000000}"/>
    <cellStyle name="style1429696845335" xfId="1598" xr:uid="{00000000-0005-0000-0000-000072000000}"/>
    <cellStyle name="style1429696845395" xfId="1599" xr:uid="{00000000-0005-0000-0000-000073000000}"/>
    <cellStyle name="style1429696845445" xfId="1600" xr:uid="{00000000-0005-0000-0000-000074000000}"/>
    <cellStyle name="style1429696845555" xfId="1601" xr:uid="{00000000-0005-0000-0000-000075000000}"/>
    <cellStyle name="style1429696845605" xfId="1604" xr:uid="{00000000-0005-0000-0000-000076000000}"/>
    <cellStyle name="style1429696845655" xfId="1605" xr:uid="{00000000-0005-0000-0000-000077000000}"/>
    <cellStyle name="style1429696845715" xfId="1606" xr:uid="{00000000-0005-0000-0000-000078000000}"/>
    <cellStyle name="style1429696845755" xfId="1607" xr:uid="{00000000-0005-0000-0000-000079000000}"/>
    <cellStyle name="style1429696845815" xfId="1608" xr:uid="{00000000-0005-0000-0000-00007A000000}"/>
    <cellStyle name="style1429696845875" xfId="1611" xr:uid="{00000000-0005-0000-0000-00007B000000}"/>
    <cellStyle name="style1429696845925" xfId="1612" xr:uid="{00000000-0005-0000-0000-00007C000000}"/>
    <cellStyle name="style1429696845985" xfId="1613" xr:uid="{00000000-0005-0000-0000-00007D000000}"/>
    <cellStyle name="style1429696846035" xfId="1614" xr:uid="{00000000-0005-0000-0000-00007E000000}"/>
    <cellStyle name="style1429696847689" xfId="1648" xr:uid="{00000000-0005-0000-0000-00007F000000}"/>
    <cellStyle name="style1429696847739" xfId="1649" xr:uid="{00000000-0005-0000-0000-000080000000}"/>
    <cellStyle name="style1429696847789" xfId="1653" xr:uid="{00000000-0005-0000-0000-000081000000}"/>
    <cellStyle name="style1429696847849" xfId="1654" xr:uid="{00000000-0005-0000-0000-000082000000}"/>
    <cellStyle name="style1429696847899" xfId="1650" xr:uid="{00000000-0005-0000-0000-000083000000}"/>
    <cellStyle name="style1429696847959" xfId="1651" xr:uid="{00000000-0005-0000-0000-000084000000}"/>
    <cellStyle name="style1429696848009" xfId="1652" xr:uid="{00000000-0005-0000-0000-000085000000}"/>
    <cellStyle name="style1429696848069" xfId="1655" xr:uid="{00000000-0005-0000-0000-000086000000}"/>
    <cellStyle name="style1429696848119" xfId="1656" xr:uid="{00000000-0005-0000-0000-000087000000}"/>
    <cellStyle name="style1429696848179" xfId="1657" xr:uid="{00000000-0005-0000-0000-000088000000}"/>
    <cellStyle name="style1429696848229" xfId="1658" xr:uid="{00000000-0005-0000-0000-000089000000}"/>
    <cellStyle name="style1429696848329" xfId="1659" xr:uid="{00000000-0005-0000-0000-00008A000000}"/>
    <cellStyle name="style1429696848379" xfId="1663" xr:uid="{00000000-0005-0000-0000-00008B000000}"/>
    <cellStyle name="style1429696848429" xfId="1664" xr:uid="{00000000-0005-0000-0000-00008C000000}"/>
    <cellStyle name="style1429696848589" xfId="1660" xr:uid="{00000000-0005-0000-0000-00008D000000}"/>
    <cellStyle name="style1429696848639" xfId="1661" xr:uid="{00000000-0005-0000-0000-00008E000000}"/>
    <cellStyle name="style1429696848699" xfId="1662" xr:uid="{00000000-0005-0000-0000-00008F000000}"/>
    <cellStyle name="style1429696848819" xfId="1665" xr:uid="{00000000-0005-0000-0000-000090000000}"/>
    <cellStyle name="style1429696849129" xfId="1666" xr:uid="{00000000-0005-0000-0000-000091000000}"/>
    <cellStyle name="style1429696849189" xfId="1667" xr:uid="{00000000-0005-0000-0000-000092000000}"/>
    <cellStyle name="style1429696850949" xfId="1744" xr:uid="{00000000-0005-0000-0000-000093000000}"/>
    <cellStyle name="style1429696850999" xfId="1745" xr:uid="{00000000-0005-0000-0000-000094000000}"/>
    <cellStyle name="style1429696851059" xfId="1746" xr:uid="{00000000-0005-0000-0000-000095000000}"/>
    <cellStyle name="style1429696851109" xfId="1750" xr:uid="{00000000-0005-0000-0000-000096000000}"/>
    <cellStyle name="style1429696851159" xfId="1751" xr:uid="{00000000-0005-0000-0000-000097000000}"/>
    <cellStyle name="style1429696851219" xfId="1755" xr:uid="{00000000-0005-0000-0000-000098000000}"/>
    <cellStyle name="style1429696851269" xfId="1756" xr:uid="{00000000-0005-0000-0000-000099000000}"/>
    <cellStyle name="style1429696851329" xfId="1747" xr:uid="{00000000-0005-0000-0000-00009A000000}"/>
    <cellStyle name="style1429696851379" xfId="1748" xr:uid="{00000000-0005-0000-0000-00009B000000}"/>
    <cellStyle name="style1429696851429" xfId="1749" xr:uid="{00000000-0005-0000-0000-00009C000000}"/>
    <cellStyle name="style1429696851489" xfId="1752" xr:uid="{00000000-0005-0000-0000-00009D000000}"/>
    <cellStyle name="style1429696851539" xfId="1753" xr:uid="{00000000-0005-0000-0000-00009E000000}"/>
    <cellStyle name="style1429696851599" xfId="1754" xr:uid="{00000000-0005-0000-0000-00009F000000}"/>
    <cellStyle name="style1429696851649" xfId="1757" xr:uid="{00000000-0005-0000-0000-0000A0000000}"/>
    <cellStyle name="style1429696851709" xfId="1758" xr:uid="{00000000-0005-0000-0000-0000A1000000}"/>
    <cellStyle name="style1429696851759" xfId="1759" xr:uid="{00000000-0005-0000-0000-0000A2000000}"/>
    <cellStyle name="style1429696851819" xfId="1760" xr:uid="{00000000-0005-0000-0000-0000A3000000}"/>
    <cellStyle name="style1429696851869" xfId="1761" xr:uid="{00000000-0005-0000-0000-0000A4000000}"/>
    <cellStyle name="style1429696851909" xfId="1767" xr:uid="{00000000-0005-0000-0000-0000A5000000}"/>
    <cellStyle name="style1429696851959" xfId="1768" xr:uid="{00000000-0005-0000-0000-0000A6000000}"/>
    <cellStyle name="style1429696852109" xfId="1762" xr:uid="{00000000-0005-0000-0000-0000A7000000}"/>
    <cellStyle name="style1429696852159" xfId="1763" xr:uid="{00000000-0005-0000-0000-0000A8000000}"/>
    <cellStyle name="style1429696852209" xfId="1764" xr:uid="{00000000-0005-0000-0000-0000A9000000}"/>
    <cellStyle name="style1429696852259" xfId="1765" xr:uid="{00000000-0005-0000-0000-0000AA000000}"/>
    <cellStyle name="style1429696852309" xfId="1766" xr:uid="{00000000-0005-0000-0000-0000AB000000}"/>
    <cellStyle name="style1429696852359" xfId="1769" xr:uid="{00000000-0005-0000-0000-0000AC000000}"/>
    <cellStyle name="style1429696852409" xfId="1770" xr:uid="{00000000-0005-0000-0000-0000AD000000}"/>
    <cellStyle name="style1429696852469" xfId="1771" xr:uid="{00000000-0005-0000-0000-0000AE000000}"/>
    <cellStyle name="style1429696852519" xfId="1772" xr:uid="{00000000-0005-0000-0000-0000AF000000}"/>
    <cellStyle name="style1429696854553" xfId="1688" xr:uid="{00000000-0005-0000-0000-0000B0000000}"/>
    <cellStyle name="style1429696854603" xfId="1689" xr:uid="{00000000-0005-0000-0000-0000B1000000}"/>
    <cellStyle name="style1429696854653" xfId="1690" xr:uid="{00000000-0005-0000-0000-0000B2000000}"/>
    <cellStyle name="style1429696854713" xfId="1694" xr:uid="{00000000-0005-0000-0000-0000B3000000}"/>
    <cellStyle name="style1429696854773" xfId="1695" xr:uid="{00000000-0005-0000-0000-0000B4000000}"/>
    <cellStyle name="style1429696854823" xfId="1699" xr:uid="{00000000-0005-0000-0000-0000B5000000}"/>
    <cellStyle name="style1429696854873" xfId="1700" xr:uid="{00000000-0005-0000-0000-0000B6000000}"/>
    <cellStyle name="style1429696854933" xfId="1691" xr:uid="{00000000-0005-0000-0000-0000B7000000}"/>
    <cellStyle name="style1429696854983" xfId="1692" xr:uid="{00000000-0005-0000-0000-0000B8000000}"/>
    <cellStyle name="style1429696855043" xfId="1693" xr:uid="{00000000-0005-0000-0000-0000B9000000}"/>
    <cellStyle name="style1429696855093" xfId="1696" xr:uid="{00000000-0005-0000-0000-0000BA000000}"/>
    <cellStyle name="style1429696855143" xfId="1697" xr:uid="{00000000-0005-0000-0000-0000BB000000}"/>
    <cellStyle name="style1429696855203" xfId="1698" xr:uid="{00000000-0005-0000-0000-0000BC000000}"/>
    <cellStyle name="style1429696855263" xfId="1701" xr:uid="{00000000-0005-0000-0000-0000BD000000}"/>
    <cellStyle name="style1429696855313" xfId="1702" xr:uid="{00000000-0005-0000-0000-0000BE000000}"/>
    <cellStyle name="style1429696855363" xfId="1703" xr:uid="{00000000-0005-0000-0000-0000BF000000}"/>
    <cellStyle name="style1429696855423" xfId="1704" xr:uid="{00000000-0005-0000-0000-0000C0000000}"/>
    <cellStyle name="style1429696855463" xfId="1705" xr:uid="{00000000-0005-0000-0000-0000C1000000}"/>
    <cellStyle name="style1429696855513" xfId="1710" xr:uid="{00000000-0005-0000-0000-0000C2000000}"/>
    <cellStyle name="style1429696855633" xfId="1711" xr:uid="{00000000-0005-0000-0000-0000C3000000}"/>
    <cellStyle name="style1429696855793" xfId="1706" xr:uid="{00000000-0005-0000-0000-0000C4000000}"/>
    <cellStyle name="style1429696855843" xfId="1707" xr:uid="{00000000-0005-0000-0000-0000C5000000}"/>
    <cellStyle name="style1429696855903" xfId="1708" xr:uid="{00000000-0005-0000-0000-0000C6000000}"/>
    <cellStyle name="style1429696855953" xfId="1709" xr:uid="{00000000-0005-0000-0000-0000C7000000}"/>
    <cellStyle name="style1429696856003" xfId="1712" xr:uid="{00000000-0005-0000-0000-0000C8000000}"/>
    <cellStyle name="style1429696856053" xfId="1713" xr:uid="{00000000-0005-0000-0000-0000C9000000}"/>
    <cellStyle name="style1429696856113" xfId="1714" xr:uid="{00000000-0005-0000-0000-0000CA000000}"/>
    <cellStyle name="style1429696856163" xfId="1715" xr:uid="{00000000-0005-0000-0000-0000CB000000}"/>
    <cellStyle name="style1429696865491" xfId="1546" xr:uid="{00000000-0005-0000-0000-0000CC000000}"/>
    <cellStyle name="style1429696865541" xfId="1547" xr:uid="{00000000-0005-0000-0000-0000CD000000}"/>
    <cellStyle name="style1429696865591" xfId="1548" xr:uid="{00000000-0005-0000-0000-0000CE000000}"/>
    <cellStyle name="style1429696865651" xfId="1552" xr:uid="{00000000-0005-0000-0000-0000CF000000}"/>
    <cellStyle name="style1429696865701" xfId="1553" xr:uid="{00000000-0005-0000-0000-0000D0000000}"/>
    <cellStyle name="style1429696865761" xfId="1557" xr:uid="{00000000-0005-0000-0000-0000D1000000}"/>
    <cellStyle name="style1429696865821" xfId="1558" xr:uid="{00000000-0005-0000-0000-0000D2000000}"/>
    <cellStyle name="style1429696865871" xfId="1549" xr:uid="{00000000-0005-0000-0000-0000D3000000}"/>
    <cellStyle name="style1429696865931" xfId="1550" xr:uid="{00000000-0005-0000-0000-0000D4000000}"/>
    <cellStyle name="style1429696865981" xfId="1551" xr:uid="{00000000-0005-0000-0000-0000D5000000}"/>
    <cellStyle name="style1429696866041" xfId="1554" xr:uid="{00000000-0005-0000-0000-0000D6000000}"/>
    <cellStyle name="style1429696866091" xfId="1555" xr:uid="{00000000-0005-0000-0000-0000D7000000}"/>
    <cellStyle name="style1429696866151" xfId="1556" xr:uid="{00000000-0005-0000-0000-0000D8000000}"/>
    <cellStyle name="style1429696866201" xfId="1559" xr:uid="{00000000-0005-0000-0000-0000D9000000}"/>
    <cellStyle name="style1429696866261" xfId="1560" xr:uid="{00000000-0005-0000-0000-0000DA000000}"/>
    <cellStyle name="style1429696866321" xfId="1561" xr:uid="{00000000-0005-0000-0000-0000DB000000}"/>
    <cellStyle name="style1429696866371" xfId="1562" xr:uid="{00000000-0005-0000-0000-0000DC000000}"/>
    <cellStyle name="style1429696866421" xfId="1563" xr:uid="{00000000-0005-0000-0000-0000DD000000}"/>
    <cellStyle name="style1429696866471" xfId="1568" xr:uid="{00000000-0005-0000-0000-0000DE000000}"/>
    <cellStyle name="style1429696866521" xfId="1569" xr:uid="{00000000-0005-0000-0000-0000DF000000}"/>
    <cellStyle name="style1429696866581" xfId="1574" xr:uid="{00000000-0005-0000-0000-0000E0000000}"/>
    <cellStyle name="style1429696866761" xfId="1575" xr:uid="{00000000-0005-0000-0000-0000E1000000}"/>
    <cellStyle name="style1429696866831" xfId="1564" xr:uid="{00000000-0005-0000-0000-0000E2000000}"/>
    <cellStyle name="style1429696866891" xfId="1565" xr:uid="{00000000-0005-0000-0000-0000E3000000}"/>
    <cellStyle name="style1429696866941" xfId="1566" xr:uid="{00000000-0005-0000-0000-0000E4000000}"/>
    <cellStyle name="style1429696866991" xfId="1567" xr:uid="{00000000-0005-0000-0000-0000E5000000}"/>
    <cellStyle name="style1429696867051" xfId="1570" xr:uid="{00000000-0005-0000-0000-0000E6000000}"/>
    <cellStyle name="style1429696867101" xfId="1571" xr:uid="{00000000-0005-0000-0000-0000E7000000}"/>
    <cellStyle name="style1429696867151" xfId="1572" xr:uid="{00000000-0005-0000-0000-0000E8000000}"/>
    <cellStyle name="style1429696867201" xfId="1573" xr:uid="{00000000-0005-0000-0000-0000E9000000}"/>
    <cellStyle name="style1429696867261" xfId="1576" xr:uid="{00000000-0005-0000-0000-0000EA000000}"/>
    <cellStyle name="style1429696867311" xfId="1577" xr:uid="{00000000-0005-0000-0000-0000EB000000}"/>
    <cellStyle name="style1429696867371" xfId="1578" xr:uid="{00000000-0005-0000-0000-0000EC000000}"/>
    <cellStyle name="style1429696867681" xfId="1579" xr:uid="{00000000-0005-0000-0000-0000ED000000}"/>
    <cellStyle name="style1429696915281" xfId="1818" xr:uid="{00000000-0005-0000-0000-0000EE000000}"/>
    <cellStyle name="style1429696915331" xfId="1819" xr:uid="{00000000-0005-0000-0000-0000EF000000}"/>
    <cellStyle name="style1429696915391" xfId="1822" xr:uid="{00000000-0005-0000-0000-0000F0000000}"/>
    <cellStyle name="style1429696915441" xfId="1823" xr:uid="{00000000-0005-0000-0000-0000F1000000}"/>
    <cellStyle name="style1429696915501" xfId="1820" xr:uid="{00000000-0005-0000-0000-0000F2000000}"/>
    <cellStyle name="style1429696915551" xfId="1821" xr:uid="{00000000-0005-0000-0000-0000F3000000}"/>
    <cellStyle name="style1429696915601" xfId="1824" xr:uid="{00000000-0005-0000-0000-0000F4000000}"/>
    <cellStyle name="style1429696915661" xfId="1825" xr:uid="{00000000-0005-0000-0000-0000F5000000}"/>
    <cellStyle name="style1429696915711" xfId="1826" xr:uid="{00000000-0005-0000-0000-0000F6000000}"/>
    <cellStyle name="style1429696915811" xfId="1827" xr:uid="{00000000-0005-0000-0000-0000F7000000}"/>
    <cellStyle name="style1429696915851" xfId="1830" xr:uid="{00000000-0005-0000-0000-0000F8000000}"/>
    <cellStyle name="style1429696915911" xfId="1831" xr:uid="{00000000-0005-0000-0000-0000F9000000}"/>
    <cellStyle name="style1429696916061" xfId="1828" xr:uid="{00000000-0005-0000-0000-0000FA000000}"/>
    <cellStyle name="style1429696916121" xfId="1829" xr:uid="{00000000-0005-0000-0000-0000FB000000}"/>
    <cellStyle name="style1429696916171" xfId="1832" xr:uid="{00000000-0005-0000-0000-0000FC000000}"/>
    <cellStyle name="style1429696916221" xfId="1833" xr:uid="{00000000-0005-0000-0000-0000FD000000}"/>
    <cellStyle name="style1460989768482" xfId="1540" xr:uid="{00000000-0005-0000-0000-0000FE000000}"/>
    <cellStyle name="style1460989768553" xfId="1541" xr:uid="{00000000-0005-0000-0000-0000FF000000}"/>
    <cellStyle name="style1460989768643" xfId="1542" xr:uid="{00000000-0005-0000-0000-000000010000}"/>
    <cellStyle name="style1460989883452" xfId="1615" xr:uid="{00000000-0005-0000-0000-000001010000}"/>
    <cellStyle name="style1460989883507" xfId="1616" xr:uid="{00000000-0005-0000-0000-000002010000}"/>
    <cellStyle name="style1460989883555" xfId="1620" xr:uid="{00000000-0005-0000-0000-000003010000}"/>
    <cellStyle name="style1460989883611" xfId="1621" xr:uid="{00000000-0005-0000-0000-000004010000}"/>
    <cellStyle name="style1460989883659" xfId="1625" xr:uid="{00000000-0005-0000-0000-000005010000}"/>
    <cellStyle name="style1460989883711" xfId="1626" xr:uid="{00000000-0005-0000-0000-000006010000}"/>
    <cellStyle name="style1460989883760" xfId="1617" xr:uid="{00000000-0005-0000-0000-000007010000}"/>
    <cellStyle name="style1460989883809" xfId="1618" xr:uid="{00000000-0005-0000-0000-000008010000}"/>
    <cellStyle name="style1460989883866" xfId="1619" xr:uid="{00000000-0005-0000-0000-000009010000}"/>
    <cellStyle name="style1460989883927" xfId="1622" xr:uid="{00000000-0005-0000-0000-00000A010000}"/>
    <cellStyle name="style1460989883985" xfId="1623" xr:uid="{00000000-0005-0000-0000-00000B010000}"/>
    <cellStyle name="style1460989884041" xfId="1624" xr:uid="{00000000-0005-0000-0000-00000C010000}"/>
    <cellStyle name="style1460989884092" xfId="1627" xr:uid="{00000000-0005-0000-0000-00000D010000}"/>
    <cellStyle name="style1460989884146" xfId="1628" xr:uid="{00000000-0005-0000-0000-00000E010000}"/>
    <cellStyle name="style1460989884203" xfId="1629" xr:uid="{00000000-0005-0000-0000-00000F010000}"/>
    <cellStyle name="style1460989884259" xfId="1630" xr:uid="{00000000-0005-0000-0000-000010010000}"/>
    <cellStyle name="style1460989884307" xfId="1631" xr:uid="{00000000-0005-0000-0000-000011010000}"/>
    <cellStyle name="style1460989884355" xfId="1636" xr:uid="{00000000-0005-0000-0000-000012010000}"/>
    <cellStyle name="style1460989884400" xfId="1637" xr:uid="{00000000-0005-0000-0000-000013010000}"/>
    <cellStyle name="style1460989884452" xfId="1642" xr:uid="{00000000-0005-0000-0000-000014010000}"/>
    <cellStyle name="style1460989884501" xfId="1643" xr:uid="{00000000-0005-0000-0000-000015010000}"/>
    <cellStyle name="style1460989884550" xfId="1632" xr:uid="{00000000-0005-0000-0000-000016010000}"/>
    <cellStyle name="style1460989884600" xfId="1633" xr:uid="{00000000-0005-0000-0000-000017010000}"/>
    <cellStyle name="style1460989884650" xfId="1634" xr:uid="{00000000-0005-0000-0000-000018010000}"/>
    <cellStyle name="style1460989884697" xfId="1635" xr:uid="{00000000-0005-0000-0000-000019010000}"/>
    <cellStyle name="style1460989884745" xfId="1638" xr:uid="{00000000-0005-0000-0000-00001A010000}"/>
    <cellStyle name="style1460989884798" xfId="1639" xr:uid="{00000000-0005-0000-0000-00001B010000}"/>
    <cellStyle name="style1460989884846" xfId="1640" xr:uid="{00000000-0005-0000-0000-00001C010000}"/>
    <cellStyle name="style1460989884891" xfId="1641" xr:uid="{00000000-0005-0000-0000-00001D010000}"/>
    <cellStyle name="style1460989884966" xfId="1644" xr:uid="{00000000-0005-0000-0000-00001E010000}"/>
    <cellStyle name="style1460989885019" xfId="1645" xr:uid="{00000000-0005-0000-0000-00001F010000}"/>
    <cellStyle name="style1460989885074" xfId="1646" xr:uid="{00000000-0005-0000-0000-000020010000}"/>
    <cellStyle name="style1460989885122" xfId="1647" xr:uid="{00000000-0005-0000-0000-000021010000}"/>
    <cellStyle name="style1460989887610" xfId="1668" xr:uid="{00000000-0005-0000-0000-000022010000}"/>
    <cellStyle name="style1460989887664" xfId="1669" xr:uid="{00000000-0005-0000-0000-000023010000}"/>
    <cellStyle name="style1460989887720" xfId="1673" xr:uid="{00000000-0005-0000-0000-000024010000}"/>
    <cellStyle name="style1460989887786" xfId="1674" xr:uid="{00000000-0005-0000-0000-000025010000}"/>
    <cellStyle name="style1460989887838" xfId="1670" xr:uid="{00000000-0005-0000-0000-000026010000}"/>
    <cellStyle name="style1460989887890" xfId="1671" xr:uid="{00000000-0005-0000-0000-000027010000}"/>
    <cellStyle name="style1460989887947" xfId="1672" xr:uid="{00000000-0005-0000-0000-000028010000}"/>
    <cellStyle name="style1460989887995" xfId="1675" xr:uid="{00000000-0005-0000-0000-000029010000}"/>
    <cellStyle name="style1460989888046" xfId="1676" xr:uid="{00000000-0005-0000-0000-00002A010000}"/>
    <cellStyle name="style1460989888102" xfId="1677" xr:uid="{00000000-0005-0000-0000-00002B010000}"/>
    <cellStyle name="style1460989888162" xfId="1678" xr:uid="{00000000-0005-0000-0000-00002C010000}"/>
    <cellStyle name="style1460989888412" xfId="1679" xr:uid="{00000000-0005-0000-0000-00002D010000}"/>
    <cellStyle name="style1460989888465" xfId="1683" xr:uid="{00000000-0005-0000-0000-00002E010000}"/>
    <cellStyle name="style1460989888530" xfId="1684" xr:uid="{00000000-0005-0000-0000-00002F010000}"/>
    <cellStyle name="style1460989888707" xfId="1680" xr:uid="{00000000-0005-0000-0000-000030010000}"/>
    <cellStyle name="style1460989888774" xfId="1681" xr:uid="{00000000-0005-0000-0000-000031010000}"/>
    <cellStyle name="style1460989888829" xfId="1682" xr:uid="{00000000-0005-0000-0000-000032010000}"/>
    <cellStyle name="style1460989888899" xfId="1685" xr:uid="{00000000-0005-0000-0000-000033010000}"/>
    <cellStyle name="style1460989888962" xfId="1686" xr:uid="{00000000-0005-0000-0000-000034010000}"/>
    <cellStyle name="style1460989889026" xfId="1687" xr:uid="{00000000-0005-0000-0000-000035010000}"/>
    <cellStyle name="style1460989891769" xfId="1773" xr:uid="{00000000-0005-0000-0000-000036010000}"/>
    <cellStyle name="style1460989891816" xfId="1774" xr:uid="{00000000-0005-0000-0000-000037010000}"/>
    <cellStyle name="style1460989891865" xfId="1775" xr:uid="{00000000-0005-0000-0000-000038010000}"/>
    <cellStyle name="style1460989891913" xfId="1779" xr:uid="{00000000-0005-0000-0000-000039010000}"/>
    <cellStyle name="style1460989891963" xfId="1780" xr:uid="{00000000-0005-0000-0000-00003A010000}"/>
    <cellStyle name="style1460989892013" xfId="1784" xr:uid="{00000000-0005-0000-0000-00003B010000}"/>
    <cellStyle name="style1460989892061" xfId="1785" xr:uid="{00000000-0005-0000-0000-00003C010000}"/>
    <cellStyle name="style1460989892108" xfId="1776" xr:uid="{00000000-0005-0000-0000-00003D010000}"/>
    <cellStyle name="style1460989892157" xfId="1777" xr:uid="{00000000-0005-0000-0000-00003E010000}"/>
    <cellStyle name="style1460989892206" xfId="1778" xr:uid="{00000000-0005-0000-0000-00003F010000}"/>
    <cellStyle name="style1460989892256" xfId="1781" xr:uid="{00000000-0005-0000-0000-000040010000}"/>
    <cellStyle name="style1460989892306" xfId="1782" xr:uid="{00000000-0005-0000-0000-000041010000}"/>
    <cellStyle name="style1460989892354" xfId="1783" xr:uid="{00000000-0005-0000-0000-000042010000}"/>
    <cellStyle name="style1460989892405" xfId="1786" xr:uid="{00000000-0005-0000-0000-000043010000}"/>
    <cellStyle name="style1460989892452" xfId="1787" xr:uid="{00000000-0005-0000-0000-000044010000}"/>
    <cellStyle name="style1460989892502" xfId="1788" xr:uid="{00000000-0005-0000-0000-000045010000}"/>
    <cellStyle name="style1460989892554" xfId="1789" xr:uid="{00000000-0005-0000-0000-000046010000}"/>
    <cellStyle name="style1460989892601" xfId="1790" xr:uid="{00000000-0005-0000-0000-000047010000}"/>
    <cellStyle name="style1460989892652" xfId="1795" xr:uid="{00000000-0005-0000-0000-000048010000}"/>
    <cellStyle name="style1460989892698" xfId="1796" xr:uid="{00000000-0005-0000-0000-000049010000}"/>
    <cellStyle name="style1460989892852" xfId="1791" xr:uid="{00000000-0005-0000-0000-00004A010000}"/>
    <cellStyle name="style1460989892903" xfId="1792" xr:uid="{00000000-0005-0000-0000-00004B010000}"/>
    <cellStyle name="style1460989892951" xfId="1793" xr:uid="{00000000-0005-0000-0000-00004C010000}"/>
    <cellStyle name="style1460989892998" xfId="1794" xr:uid="{00000000-0005-0000-0000-00004D010000}"/>
    <cellStyle name="style1460989893049" xfId="1797" xr:uid="{00000000-0005-0000-0000-00004E010000}"/>
    <cellStyle name="style1460989893101" xfId="1798" xr:uid="{00000000-0005-0000-0000-00004F010000}"/>
    <cellStyle name="style1460989893151" xfId="1799" xr:uid="{00000000-0005-0000-0000-000050010000}"/>
    <cellStyle name="style1460989893203" xfId="1800" xr:uid="{00000000-0005-0000-0000-000051010000}"/>
    <cellStyle name="style1460989893248" xfId="1801" xr:uid="{00000000-0005-0000-0000-000052010000}"/>
    <cellStyle name="style1460989895724" xfId="1716" xr:uid="{00000000-0005-0000-0000-000053010000}"/>
    <cellStyle name="style1460989895769" xfId="1717" xr:uid="{00000000-0005-0000-0000-000054010000}"/>
    <cellStyle name="style1460989895822" xfId="1718" xr:uid="{00000000-0005-0000-0000-000055010000}"/>
    <cellStyle name="style1460989895885" xfId="1722" xr:uid="{00000000-0005-0000-0000-000056010000}"/>
    <cellStyle name="style1460989895935" xfId="1723" xr:uid="{00000000-0005-0000-0000-000057010000}"/>
    <cellStyle name="style1460989895983" xfId="1727" xr:uid="{00000000-0005-0000-0000-000058010000}"/>
    <cellStyle name="style1460989896032" xfId="1728" xr:uid="{00000000-0005-0000-0000-000059010000}"/>
    <cellStyle name="style1460989896080" xfId="1719" xr:uid="{00000000-0005-0000-0000-00005A010000}"/>
    <cellStyle name="style1460989896128" xfId="1720" xr:uid="{00000000-0005-0000-0000-00005B010000}"/>
    <cellStyle name="style1460989896179" xfId="1721" xr:uid="{00000000-0005-0000-0000-00005C010000}"/>
    <cellStyle name="style1460989896232" xfId="1724" xr:uid="{00000000-0005-0000-0000-00005D010000}"/>
    <cellStyle name="style1460989896281" xfId="1725" xr:uid="{00000000-0005-0000-0000-00005E010000}"/>
    <cellStyle name="style1460989896331" xfId="1726" xr:uid="{00000000-0005-0000-0000-00005F010000}"/>
    <cellStyle name="style1460989896382" xfId="1729" xr:uid="{00000000-0005-0000-0000-000060010000}"/>
    <cellStyle name="style1460989896435" xfId="1730" xr:uid="{00000000-0005-0000-0000-000061010000}"/>
    <cellStyle name="style1460989896484" xfId="1731" xr:uid="{00000000-0005-0000-0000-000062010000}"/>
    <cellStyle name="style1460989896532" xfId="1732" xr:uid="{00000000-0005-0000-0000-000063010000}"/>
    <cellStyle name="style1460989896576" xfId="1733" xr:uid="{00000000-0005-0000-0000-000064010000}"/>
    <cellStyle name="style1460989896618" xfId="1738" xr:uid="{00000000-0005-0000-0000-000065010000}"/>
    <cellStyle name="style1460989896661" xfId="1739" xr:uid="{00000000-0005-0000-0000-000066010000}"/>
    <cellStyle name="style1460989896791" xfId="1734" xr:uid="{00000000-0005-0000-0000-000067010000}"/>
    <cellStyle name="style1460989896838" xfId="1735" xr:uid="{00000000-0005-0000-0000-000068010000}"/>
    <cellStyle name="style1460989896886" xfId="1736" xr:uid="{00000000-0005-0000-0000-000069010000}"/>
    <cellStyle name="style1460989897037" xfId="1737" xr:uid="{00000000-0005-0000-0000-00006A010000}"/>
    <cellStyle name="style1460989897087" xfId="1740" xr:uid="{00000000-0005-0000-0000-00006B010000}"/>
    <cellStyle name="style1460989897138" xfId="1741" xr:uid="{00000000-0005-0000-0000-00006C010000}"/>
    <cellStyle name="style1460989897187" xfId="1742" xr:uid="{00000000-0005-0000-0000-00006D010000}"/>
    <cellStyle name="style1460989897235" xfId="1743" xr:uid="{00000000-0005-0000-0000-00006E010000}"/>
    <cellStyle name="style1460989964101" xfId="1802" xr:uid="{00000000-0005-0000-0000-00006F010000}"/>
    <cellStyle name="style1460989964149" xfId="1803" xr:uid="{00000000-0005-0000-0000-000070010000}"/>
    <cellStyle name="style1460989964197" xfId="1806" xr:uid="{00000000-0005-0000-0000-000071010000}"/>
    <cellStyle name="style1460989964245" xfId="1807" xr:uid="{00000000-0005-0000-0000-000072010000}"/>
    <cellStyle name="style1460989964293" xfId="1804" xr:uid="{00000000-0005-0000-0000-000073010000}"/>
    <cellStyle name="style1460989964341" xfId="1805" xr:uid="{00000000-0005-0000-0000-000074010000}"/>
    <cellStyle name="style1460989964389" xfId="1808" xr:uid="{00000000-0005-0000-0000-000075010000}"/>
    <cellStyle name="style1460989964436" xfId="1809" xr:uid="{00000000-0005-0000-0000-000076010000}"/>
    <cellStyle name="style1460989964483" xfId="1810" xr:uid="{00000000-0005-0000-0000-000077010000}"/>
    <cellStyle name="style1460989964565" xfId="1811" xr:uid="{00000000-0005-0000-0000-000078010000}"/>
    <cellStyle name="style1460989964609" xfId="1814" xr:uid="{00000000-0005-0000-0000-000079010000}"/>
    <cellStyle name="style1460989964658" xfId="1815" xr:uid="{00000000-0005-0000-0000-00007A010000}"/>
    <cellStyle name="style1460989964800" xfId="1812" xr:uid="{00000000-0005-0000-0000-00007B010000}"/>
    <cellStyle name="style1460989964848" xfId="1813" xr:uid="{00000000-0005-0000-0000-00007C010000}"/>
    <cellStyle name="style1460989964896" xfId="1816" xr:uid="{00000000-0005-0000-0000-00007D010000}"/>
    <cellStyle name="style1460989964956" xfId="1817" xr:uid="{00000000-0005-0000-0000-00007E010000}"/>
    <cellStyle name="style1494320633075" xfId="1" xr:uid="{00000000-0005-0000-0000-00007F010000}"/>
    <cellStyle name="style1494320633185" xfId="2" xr:uid="{00000000-0005-0000-0000-000080010000}"/>
    <cellStyle name="style1494320633278" xfId="3" xr:uid="{00000000-0005-0000-0000-000081010000}"/>
    <cellStyle name="style1494320633325" xfId="4" xr:uid="{00000000-0005-0000-0000-000082010000}"/>
    <cellStyle name="style1494320633372" xfId="5" xr:uid="{00000000-0005-0000-0000-000083010000}"/>
    <cellStyle name="style1494320633419" xfId="6" xr:uid="{00000000-0005-0000-0000-000084010000}"/>
    <cellStyle name="style1494320633450" xfId="7" xr:uid="{00000000-0005-0000-0000-000085010000}"/>
    <cellStyle name="style1494320633497" xfId="8" xr:uid="{00000000-0005-0000-0000-000086010000}"/>
    <cellStyle name="style1494320633544" xfId="9" xr:uid="{00000000-0005-0000-0000-000087010000}"/>
    <cellStyle name="style1494320633575" xfId="10" xr:uid="{00000000-0005-0000-0000-000088010000}"/>
    <cellStyle name="style1494320633607" xfId="11" xr:uid="{00000000-0005-0000-0000-000089010000}"/>
    <cellStyle name="style1494320633654" xfId="12" xr:uid="{00000000-0005-0000-0000-00008A010000}"/>
    <cellStyle name="style1494320633685" xfId="13" xr:uid="{00000000-0005-0000-0000-00008B010000}"/>
    <cellStyle name="style1494320633716" xfId="14" xr:uid="{00000000-0005-0000-0000-00008C010000}"/>
    <cellStyle name="style1494320633763" xfId="15" xr:uid="{00000000-0005-0000-0000-00008D010000}"/>
    <cellStyle name="style1494320633794" xfId="16" xr:uid="{00000000-0005-0000-0000-00008E010000}"/>
    <cellStyle name="style1494320633841" xfId="17" xr:uid="{00000000-0005-0000-0000-00008F010000}"/>
    <cellStyle name="style1494320633872" xfId="18" xr:uid="{00000000-0005-0000-0000-000090010000}"/>
    <cellStyle name="style1494320633904" xfId="19" xr:uid="{00000000-0005-0000-0000-000091010000}"/>
    <cellStyle name="style1494320633950" xfId="20" xr:uid="{00000000-0005-0000-0000-000092010000}"/>
    <cellStyle name="style1494320633997" xfId="21" xr:uid="{00000000-0005-0000-0000-000093010000}"/>
    <cellStyle name="style1494320634029" xfId="22" xr:uid="{00000000-0005-0000-0000-000094010000}"/>
    <cellStyle name="style1494320634060" xfId="23" xr:uid="{00000000-0005-0000-0000-000095010000}"/>
    <cellStyle name="style1494320634091" xfId="24" xr:uid="{00000000-0005-0000-0000-000096010000}"/>
    <cellStyle name="style1494320634154" xfId="25" xr:uid="{00000000-0005-0000-0000-000097010000}"/>
    <cellStyle name="style1494320634216" xfId="26" xr:uid="{00000000-0005-0000-0000-000098010000}"/>
    <cellStyle name="style1494320634247" xfId="27" xr:uid="{00000000-0005-0000-0000-000099010000}"/>
    <cellStyle name="style1494320634294" xfId="28" xr:uid="{00000000-0005-0000-0000-00009A010000}"/>
    <cellStyle name="style1494320634325" xfId="29" xr:uid="{00000000-0005-0000-0000-00009B010000}"/>
    <cellStyle name="style1494320634388" xfId="30" xr:uid="{00000000-0005-0000-0000-00009C010000}"/>
    <cellStyle name="style1494320634435" xfId="31" xr:uid="{00000000-0005-0000-0000-00009D010000}"/>
    <cellStyle name="style1494320634466" xfId="32" xr:uid="{00000000-0005-0000-0000-00009E010000}"/>
    <cellStyle name="style1494320634513" xfId="33" xr:uid="{00000000-0005-0000-0000-00009F010000}"/>
    <cellStyle name="style1494320634575" xfId="34" xr:uid="{00000000-0005-0000-0000-0000A0010000}"/>
    <cellStyle name="style1494320634622" xfId="35" xr:uid="{00000000-0005-0000-0000-0000A1010000}"/>
    <cellStyle name="style1494320634654" xfId="36" xr:uid="{00000000-0005-0000-0000-0000A2010000}"/>
    <cellStyle name="style1494320634700" xfId="37" xr:uid="{00000000-0005-0000-0000-0000A3010000}"/>
    <cellStyle name="style1494320634732" xfId="38" xr:uid="{00000000-0005-0000-0000-0000A4010000}"/>
    <cellStyle name="style1494320634779" xfId="39" xr:uid="{00000000-0005-0000-0000-0000A5010000}"/>
    <cellStyle name="style1494320634794" xfId="40" xr:uid="{00000000-0005-0000-0000-0000A6010000}"/>
    <cellStyle name="style1494320634825" xfId="41" xr:uid="{00000000-0005-0000-0000-0000A7010000}"/>
    <cellStyle name="style1494320634857" xfId="42" xr:uid="{00000000-0005-0000-0000-0000A8010000}"/>
    <cellStyle name="style1494320634872" xfId="43" xr:uid="{00000000-0005-0000-0000-0000A9010000}"/>
    <cellStyle name="style1494320634904" xfId="44" xr:uid="{00000000-0005-0000-0000-0000AA010000}"/>
    <cellStyle name="style1494320634966" xfId="45" xr:uid="{00000000-0005-0000-0000-0000AB010000}"/>
    <cellStyle name="style1494320634997" xfId="46" xr:uid="{00000000-0005-0000-0000-0000AC010000}"/>
    <cellStyle name="style1494320635013" xfId="47" xr:uid="{00000000-0005-0000-0000-0000AD010000}"/>
    <cellStyle name="style1494320636200" xfId="48" xr:uid="{00000000-0005-0000-0000-0000AE010000}"/>
    <cellStyle name="style1494320636263" xfId="49" xr:uid="{00000000-0005-0000-0000-0000AF010000}"/>
    <cellStyle name="style1494320636310" xfId="50" xr:uid="{00000000-0005-0000-0000-0000B0010000}"/>
    <cellStyle name="style1494320636357" xfId="51" xr:uid="{00000000-0005-0000-0000-0000B1010000}"/>
    <cellStyle name="style1494320636388" xfId="52" xr:uid="{00000000-0005-0000-0000-0000B2010000}"/>
    <cellStyle name="style1494320636419" xfId="53" xr:uid="{00000000-0005-0000-0000-0000B3010000}"/>
    <cellStyle name="style1494320636450" xfId="54" xr:uid="{00000000-0005-0000-0000-0000B4010000}"/>
    <cellStyle name="style1494320636466" xfId="55" xr:uid="{00000000-0005-0000-0000-0000B5010000}"/>
    <cellStyle name="style1494320636497" xfId="56" xr:uid="{00000000-0005-0000-0000-0000B6010000}"/>
    <cellStyle name="style1494320636529" xfId="57" xr:uid="{00000000-0005-0000-0000-0000B7010000}"/>
    <cellStyle name="style1494320636544" xfId="58" xr:uid="{00000000-0005-0000-0000-0000B8010000}"/>
    <cellStyle name="style1494320636575" xfId="59" xr:uid="{00000000-0005-0000-0000-0000B9010000}"/>
    <cellStyle name="style1494320636607" xfId="60" xr:uid="{00000000-0005-0000-0000-0000BA010000}"/>
    <cellStyle name="style1494320636638" xfId="61" xr:uid="{00000000-0005-0000-0000-0000BB010000}"/>
    <cellStyle name="style1494320636669" xfId="62" xr:uid="{00000000-0005-0000-0000-0000BC010000}"/>
    <cellStyle name="style1494320636700" xfId="63" xr:uid="{00000000-0005-0000-0000-0000BD010000}"/>
    <cellStyle name="style1494320636716" xfId="64" xr:uid="{00000000-0005-0000-0000-0000BE010000}"/>
    <cellStyle name="style1494320636747" xfId="65" xr:uid="{00000000-0005-0000-0000-0000BF010000}"/>
    <cellStyle name="style1494320636779" xfId="66" xr:uid="{00000000-0005-0000-0000-0000C0010000}"/>
    <cellStyle name="style1494320636794" xfId="67" xr:uid="{00000000-0005-0000-0000-0000C1010000}"/>
    <cellStyle name="style1494320636825" xfId="68" xr:uid="{00000000-0005-0000-0000-0000C2010000}"/>
    <cellStyle name="style1494320636841" xfId="69" xr:uid="{00000000-0005-0000-0000-0000C3010000}"/>
    <cellStyle name="style1494320636872" xfId="70" xr:uid="{00000000-0005-0000-0000-0000C4010000}"/>
    <cellStyle name="style1494320636935" xfId="71" xr:uid="{00000000-0005-0000-0000-0000C5010000}"/>
    <cellStyle name="style1494320636950" xfId="72" xr:uid="{00000000-0005-0000-0000-0000C6010000}"/>
    <cellStyle name="style1494320636982" xfId="73" xr:uid="{00000000-0005-0000-0000-0000C7010000}"/>
    <cellStyle name="style1494320637013" xfId="74" xr:uid="{00000000-0005-0000-0000-0000C8010000}"/>
    <cellStyle name="style1494320637029" xfId="75" xr:uid="{00000000-0005-0000-0000-0000C9010000}"/>
    <cellStyle name="style1494320637060" xfId="76" xr:uid="{00000000-0005-0000-0000-0000CA010000}"/>
    <cellStyle name="style1494320637091" xfId="77" xr:uid="{00000000-0005-0000-0000-0000CB010000}"/>
    <cellStyle name="style1494320637138" xfId="78" xr:uid="{00000000-0005-0000-0000-0000CC010000}"/>
    <cellStyle name="style1494320637154" xfId="79" xr:uid="{00000000-0005-0000-0000-0000CD010000}"/>
    <cellStyle name="style1494320637185" xfId="80" xr:uid="{00000000-0005-0000-0000-0000CE010000}"/>
    <cellStyle name="style1494320637247" xfId="81" xr:uid="{00000000-0005-0000-0000-0000CF010000}"/>
    <cellStyle name="style1494320637341" xfId="82" xr:uid="{00000000-0005-0000-0000-0000D0010000}"/>
    <cellStyle name="style1494320637388" xfId="83" xr:uid="{00000000-0005-0000-0000-0000D1010000}"/>
    <cellStyle name="style1494320637419" xfId="84" xr:uid="{00000000-0005-0000-0000-0000D2010000}"/>
    <cellStyle name="style1494320637450" xfId="85" xr:uid="{00000000-0005-0000-0000-0000D3010000}"/>
    <cellStyle name="style1494320637482" xfId="86" xr:uid="{00000000-0005-0000-0000-0000D4010000}"/>
    <cellStyle name="style1494320637497" xfId="87" xr:uid="{00000000-0005-0000-0000-0000D5010000}"/>
    <cellStyle name="style1494320638201" xfId="88" xr:uid="{00000000-0005-0000-0000-0000D6010000}"/>
    <cellStyle name="style1494320638247" xfId="89" xr:uid="{00000000-0005-0000-0000-0000D7010000}"/>
    <cellStyle name="style1494320638279" xfId="90" xr:uid="{00000000-0005-0000-0000-0000D8010000}"/>
    <cellStyle name="style1494320638310" xfId="91" xr:uid="{00000000-0005-0000-0000-0000D9010000}"/>
    <cellStyle name="style1494320638372" xfId="92" xr:uid="{00000000-0005-0000-0000-0000DA010000}"/>
    <cellStyle name="style1494320638404" xfId="93" xr:uid="{00000000-0005-0000-0000-0000DB010000}"/>
    <cellStyle name="style1494320638435" xfId="94" xr:uid="{00000000-0005-0000-0000-0000DC010000}"/>
    <cellStyle name="style1494320638466" xfId="95" xr:uid="{00000000-0005-0000-0000-0000DD010000}"/>
    <cellStyle name="style1494320638513" xfId="96" xr:uid="{00000000-0005-0000-0000-0000DE010000}"/>
    <cellStyle name="style1494320638544" xfId="97" xr:uid="{00000000-0005-0000-0000-0000DF010000}"/>
    <cellStyle name="style1494320638576" xfId="98" xr:uid="{00000000-0005-0000-0000-0000E0010000}"/>
    <cellStyle name="style1494320638591" xfId="99" xr:uid="{00000000-0005-0000-0000-0000E1010000}"/>
    <cellStyle name="style1494320638622" xfId="100" xr:uid="{00000000-0005-0000-0000-0000E2010000}"/>
    <cellStyle name="style1494320638638" xfId="101" xr:uid="{00000000-0005-0000-0000-0000E3010000}"/>
    <cellStyle name="style1494320638669" xfId="102" xr:uid="{00000000-0005-0000-0000-0000E4010000}"/>
    <cellStyle name="style1494320638701" xfId="103" xr:uid="{00000000-0005-0000-0000-0000E5010000}"/>
    <cellStyle name="style1494320638732" xfId="104" xr:uid="{00000000-0005-0000-0000-0000E6010000}"/>
    <cellStyle name="style1494320638763" xfId="105" xr:uid="{00000000-0005-0000-0000-0000E7010000}"/>
    <cellStyle name="style1494320638810" xfId="106" xr:uid="{00000000-0005-0000-0000-0000E8010000}"/>
    <cellStyle name="style1494320638826" xfId="107" xr:uid="{00000000-0005-0000-0000-0000E9010000}"/>
    <cellStyle name="style1494320638857" xfId="108" xr:uid="{00000000-0005-0000-0000-0000EA010000}"/>
    <cellStyle name="style1494320638872" xfId="109" xr:uid="{00000000-0005-0000-0000-0000EB010000}"/>
    <cellStyle name="style1494320638919" xfId="110" xr:uid="{00000000-0005-0000-0000-0000EC010000}"/>
    <cellStyle name="style1494320638951" xfId="111" xr:uid="{00000000-0005-0000-0000-0000ED010000}"/>
    <cellStyle name="style1494320638966" xfId="112" xr:uid="{00000000-0005-0000-0000-0000EE010000}"/>
    <cellStyle name="style1494320638997" xfId="113" xr:uid="{00000000-0005-0000-0000-0000EF010000}"/>
    <cellStyle name="style1494320639013" xfId="114" xr:uid="{00000000-0005-0000-0000-0000F0010000}"/>
    <cellStyle name="style1494320639044" xfId="115" xr:uid="{00000000-0005-0000-0000-0000F1010000}"/>
    <cellStyle name="style1494320639060" xfId="116" xr:uid="{00000000-0005-0000-0000-0000F2010000}"/>
    <cellStyle name="style1494320639076" xfId="117" xr:uid="{00000000-0005-0000-0000-0000F3010000}"/>
    <cellStyle name="style1494320639107" xfId="118" xr:uid="{00000000-0005-0000-0000-0000F4010000}"/>
    <cellStyle name="style1494320639122" xfId="119" xr:uid="{00000000-0005-0000-0000-0000F5010000}"/>
    <cellStyle name="style1494320639169" xfId="120" xr:uid="{00000000-0005-0000-0000-0000F6010000}"/>
    <cellStyle name="style1494320639201" xfId="121" xr:uid="{00000000-0005-0000-0000-0000F7010000}"/>
    <cellStyle name="style1494320639263" xfId="122" xr:uid="{00000000-0005-0000-0000-0000F8010000}"/>
    <cellStyle name="style1494320639294" xfId="123" xr:uid="{00000000-0005-0000-0000-0000F9010000}"/>
    <cellStyle name="style1494320640372" xfId="124" xr:uid="{00000000-0005-0000-0000-0000FA010000}"/>
    <cellStyle name="style1494320640404" xfId="125" xr:uid="{00000000-0005-0000-0000-0000FB010000}"/>
    <cellStyle name="style1494320640419" xfId="126" xr:uid="{00000000-0005-0000-0000-0000FC010000}"/>
    <cellStyle name="style1494320640451" xfId="127" xr:uid="{00000000-0005-0000-0000-0000FD010000}"/>
    <cellStyle name="style1494320640497" xfId="128" xr:uid="{00000000-0005-0000-0000-0000FE010000}"/>
    <cellStyle name="style1494320640529" xfId="129" xr:uid="{00000000-0005-0000-0000-0000FF010000}"/>
    <cellStyle name="style1494320640560" xfId="130" xr:uid="{00000000-0005-0000-0000-000000020000}"/>
    <cellStyle name="style1494320640576" xfId="131" xr:uid="{00000000-0005-0000-0000-000001020000}"/>
    <cellStyle name="style1494320640607" xfId="132" xr:uid="{00000000-0005-0000-0000-000002020000}"/>
    <cellStyle name="style1494320640638" xfId="133" xr:uid="{00000000-0005-0000-0000-000003020000}"/>
    <cellStyle name="style1494320640669" xfId="134" xr:uid="{00000000-0005-0000-0000-000004020000}"/>
    <cellStyle name="style1494320640701" xfId="135" xr:uid="{00000000-0005-0000-0000-000005020000}"/>
    <cellStyle name="style1494320640716" xfId="136" xr:uid="{00000000-0005-0000-0000-000006020000}"/>
    <cellStyle name="style1494320640747" xfId="137" xr:uid="{00000000-0005-0000-0000-000007020000}"/>
    <cellStyle name="style1494320640779" xfId="138" xr:uid="{00000000-0005-0000-0000-000008020000}"/>
    <cellStyle name="style1494320640810" xfId="139" xr:uid="{00000000-0005-0000-0000-000009020000}"/>
    <cellStyle name="style1494320640841" xfId="140" xr:uid="{00000000-0005-0000-0000-00000A020000}"/>
    <cellStyle name="style1494320640872" xfId="141" xr:uid="{00000000-0005-0000-0000-00000B020000}"/>
    <cellStyle name="style1494320640904" xfId="142" xr:uid="{00000000-0005-0000-0000-00000C020000}"/>
    <cellStyle name="style1494320640935" xfId="143" xr:uid="{00000000-0005-0000-0000-00000D020000}"/>
    <cellStyle name="style1494320640951" xfId="144" xr:uid="{00000000-0005-0000-0000-00000E020000}"/>
    <cellStyle name="style1494320640982" xfId="145" xr:uid="{00000000-0005-0000-0000-00000F020000}"/>
    <cellStyle name="style1494320641013" xfId="146" xr:uid="{00000000-0005-0000-0000-000010020000}"/>
    <cellStyle name="style1494320641044" xfId="147" xr:uid="{00000000-0005-0000-0000-000011020000}"/>
    <cellStyle name="style1494320641107" xfId="148" xr:uid="{00000000-0005-0000-0000-000012020000}"/>
    <cellStyle name="style1494320641154" xfId="149" xr:uid="{00000000-0005-0000-0000-000013020000}"/>
    <cellStyle name="style1494320641185" xfId="150" xr:uid="{00000000-0005-0000-0000-000014020000}"/>
    <cellStyle name="style1494320641216" xfId="151" xr:uid="{00000000-0005-0000-0000-000015020000}"/>
    <cellStyle name="style1494320642341" xfId="152" xr:uid="{00000000-0005-0000-0000-000016020000}"/>
    <cellStyle name="style1494320642372" xfId="153" xr:uid="{00000000-0005-0000-0000-000017020000}"/>
    <cellStyle name="style1494320642404" xfId="154" xr:uid="{00000000-0005-0000-0000-000018020000}"/>
    <cellStyle name="style1494320642451" xfId="155" xr:uid="{00000000-0005-0000-0000-000019020000}"/>
    <cellStyle name="style1494320642482" xfId="156" xr:uid="{00000000-0005-0000-0000-00001A020000}"/>
    <cellStyle name="style1494320642513" xfId="157" xr:uid="{00000000-0005-0000-0000-00001B020000}"/>
    <cellStyle name="style1494320642544" xfId="158" xr:uid="{00000000-0005-0000-0000-00001C020000}"/>
    <cellStyle name="style1494320642576" xfId="159" xr:uid="{00000000-0005-0000-0000-00001D020000}"/>
    <cellStyle name="style1494320642607" xfId="160" xr:uid="{00000000-0005-0000-0000-00001E020000}"/>
    <cellStyle name="style1494320642638" xfId="161" xr:uid="{00000000-0005-0000-0000-00001F020000}"/>
    <cellStyle name="style1494320642669" xfId="162" xr:uid="{00000000-0005-0000-0000-000020020000}"/>
    <cellStyle name="style1494320642685" xfId="163" xr:uid="{00000000-0005-0000-0000-000021020000}"/>
    <cellStyle name="style1494320642716" xfId="164" xr:uid="{00000000-0005-0000-0000-000022020000}"/>
    <cellStyle name="style1494320642748" xfId="165" xr:uid="{00000000-0005-0000-0000-000023020000}"/>
    <cellStyle name="style1494320642779" xfId="166" xr:uid="{00000000-0005-0000-0000-000024020000}"/>
    <cellStyle name="style1494320642810" xfId="167" xr:uid="{00000000-0005-0000-0000-000025020000}"/>
    <cellStyle name="style1494320642826" xfId="168" xr:uid="{00000000-0005-0000-0000-000026020000}"/>
    <cellStyle name="style1494320642857" xfId="169" xr:uid="{00000000-0005-0000-0000-000027020000}"/>
    <cellStyle name="style1494320642873" xfId="170" xr:uid="{00000000-0005-0000-0000-000028020000}"/>
    <cellStyle name="style1494320642888" xfId="171" xr:uid="{00000000-0005-0000-0000-000029020000}"/>
    <cellStyle name="style1494320642919" xfId="172" xr:uid="{00000000-0005-0000-0000-00002A020000}"/>
    <cellStyle name="style1494320642935" xfId="173" xr:uid="{00000000-0005-0000-0000-00002B020000}"/>
    <cellStyle name="style1494320642966" xfId="174" xr:uid="{00000000-0005-0000-0000-00002C020000}"/>
    <cellStyle name="style1494320642998" xfId="175" xr:uid="{00000000-0005-0000-0000-00002D020000}"/>
    <cellStyle name="style1494320643029" xfId="176" xr:uid="{00000000-0005-0000-0000-00002E020000}"/>
    <cellStyle name="style1494320643044" xfId="177" xr:uid="{00000000-0005-0000-0000-00002F020000}"/>
    <cellStyle name="style1494320643060" xfId="178" xr:uid="{00000000-0005-0000-0000-000030020000}"/>
    <cellStyle name="style1494320643091" xfId="179" xr:uid="{00000000-0005-0000-0000-000031020000}"/>
    <cellStyle name="style1494320643107" xfId="180" xr:uid="{00000000-0005-0000-0000-000032020000}"/>
    <cellStyle name="style1494320643138" xfId="181" xr:uid="{00000000-0005-0000-0000-000033020000}"/>
    <cellStyle name="style1494320643154" xfId="182" xr:uid="{00000000-0005-0000-0000-000034020000}"/>
    <cellStyle name="style1494320643216" xfId="183" xr:uid="{00000000-0005-0000-0000-000035020000}"/>
    <cellStyle name="style1494320643248" xfId="184" xr:uid="{00000000-0005-0000-0000-000036020000}"/>
    <cellStyle name="style1494320643294" xfId="185" xr:uid="{00000000-0005-0000-0000-000037020000}"/>
    <cellStyle name="style1494320643310" xfId="186" xr:uid="{00000000-0005-0000-0000-000038020000}"/>
    <cellStyle name="style1494320643341" xfId="187" xr:uid="{00000000-0005-0000-0000-000039020000}"/>
    <cellStyle name="style1494320643357" xfId="188" xr:uid="{00000000-0005-0000-0000-00003A020000}"/>
    <cellStyle name="style1494320644029" xfId="189" xr:uid="{00000000-0005-0000-0000-00003B020000}"/>
    <cellStyle name="style1494320644060" xfId="190" xr:uid="{00000000-0005-0000-0000-00003C020000}"/>
    <cellStyle name="style1494320644076" xfId="191" xr:uid="{00000000-0005-0000-0000-00003D020000}"/>
    <cellStyle name="style1494320644107" xfId="192" xr:uid="{00000000-0005-0000-0000-00003E020000}"/>
    <cellStyle name="style1494320644123" xfId="193" xr:uid="{00000000-0005-0000-0000-00003F020000}"/>
    <cellStyle name="style1494320644154" xfId="194" xr:uid="{00000000-0005-0000-0000-000040020000}"/>
    <cellStyle name="style1494320644169" xfId="195" xr:uid="{00000000-0005-0000-0000-000041020000}"/>
    <cellStyle name="style1494320644185" xfId="196" xr:uid="{00000000-0005-0000-0000-000042020000}"/>
    <cellStyle name="style1494320644216" xfId="197" xr:uid="{00000000-0005-0000-0000-000043020000}"/>
    <cellStyle name="style1494320644248" xfId="198" xr:uid="{00000000-0005-0000-0000-000044020000}"/>
    <cellStyle name="style1494320644263" xfId="199" xr:uid="{00000000-0005-0000-0000-000045020000}"/>
    <cellStyle name="style1494320644279" xfId="200" xr:uid="{00000000-0005-0000-0000-000046020000}"/>
    <cellStyle name="style1494320644310" xfId="201" xr:uid="{00000000-0005-0000-0000-000047020000}"/>
    <cellStyle name="style1494320644326" xfId="202" xr:uid="{00000000-0005-0000-0000-000048020000}"/>
    <cellStyle name="style1494320644357" xfId="203" xr:uid="{00000000-0005-0000-0000-000049020000}"/>
    <cellStyle name="style1494320644373" xfId="204" xr:uid="{00000000-0005-0000-0000-00004A020000}"/>
    <cellStyle name="style1494320644404" xfId="205" xr:uid="{00000000-0005-0000-0000-00004B020000}"/>
    <cellStyle name="style1494320644435" xfId="206" xr:uid="{00000000-0005-0000-0000-00004C020000}"/>
    <cellStyle name="style1494320644451" xfId="207" xr:uid="{00000000-0005-0000-0000-00004D020000}"/>
    <cellStyle name="style1494320644482" xfId="208" xr:uid="{00000000-0005-0000-0000-00004E020000}"/>
    <cellStyle name="style1494320644498" xfId="209" xr:uid="{00000000-0005-0000-0000-00004F020000}"/>
    <cellStyle name="style1494320644513" xfId="210" xr:uid="{00000000-0005-0000-0000-000050020000}"/>
    <cellStyle name="style1494320644544" xfId="211" xr:uid="{00000000-0005-0000-0000-000051020000}"/>
    <cellStyle name="style1494320644560" xfId="212" xr:uid="{00000000-0005-0000-0000-000052020000}"/>
    <cellStyle name="style1494320644591" xfId="213" xr:uid="{00000000-0005-0000-0000-000053020000}"/>
    <cellStyle name="style1494320644623" xfId="214" xr:uid="{00000000-0005-0000-0000-000054020000}"/>
    <cellStyle name="style1494320644638" xfId="215" xr:uid="{00000000-0005-0000-0000-000055020000}"/>
    <cellStyle name="style1494320644669" xfId="216" xr:uid="{00000000-0005-0000-0000-000056020000}"/>
    <cellStyle name="style1494320644685" xfId="217" xr:uid="{00000000-0005-0000-0000-000057020000}"/>
    <cellStyle name="style1494320644716" xfId="218" xr:uid="{00000000-0005-0000-0000-000058020000}"/>
    <cellStyle name="style1494320644779" xfId="219" xr:uid="{00000000-0005-0000-0000-000059020000}"/>
    <cellStyle name="style1494320644794" xfId="220" xr:uid="{00000000-0005-0000-0000-00005A020000}"/>
    <cellStyle name="style1494320644826" xfId="221" xr:uid="{00000000-0005-0000-0000-00005B020000}"/>
    <cellStyle name="style1494320644857" xfId="222" xr:uid="{00000000-0005-0000-0000-00005C020000}"/>
    <cellStyle name="style1494320644873" xfId="223" xr:uid="{00000000-0005-0000-0000-00005D020000}"/>
    <cellStyle name="style1494320644904" xfId="224" xr:uid="{00000000-0005-0000-0000-00005E020000}"/>
    <cellStyle name="style1494320645904" xfId="225" xr:uid="{00000000-0005-0000-0000-00005F020000}"/>
    <cellStyle name="style1494320645935" xfId="226" xr:uid="{00000000-0005-0000-0000-000060020000}"/>
    <cellStyle name="style1494320645966" xfId="227" xr:uid="{00000000-0005-0000-0000-000061020000}"/>
    <cellStyle name="style1494320645982" xfId="228" xr:uid="{00000000-0005-0000-0000-000062020000}"/>
    <cellStyle name="style1494320646013" xfId="229" xr:uid="{00000000-0005-0000-0000-000063020000}"/>
    <cellStyle name="style1494320646060" xfId="230" xr:uid="{00000000-0005-0000-0000-000064020000}"/>
    <cellStyle name="style1494320646076" xfId="231" xr:uid="{00000000-0005-0000-0000-000065020000}"/>
    <cellStyle name="style1494320646123" xfId="232" xr:uid="{00000000-0005-0000-0000-000066020000}"/>
    <cellStyle name="style1494320646154" xfId="233" xr:uid="{00000000-0005-0000-0000-000067020000}"/>
    <cellStyle name="style1494320646169" xfId="234" xr:uid="{00000000-0005-0000-0000-000068020000}"/>
    <cellStyle name="style1494320646201" xfId="235" xr:uid="{00000000-0005-0000-0000-000069020000}"/>
    <cellStyle name="style1494320646232" xfId="236" xr:uid="{00000000-0005-0000-0000-00006A020000}"/>
    <cellStyle name="style1494320646248" xfId="237" xr:uid="{00000000-0005-0000-0000-00006B020000}"/>
    <cellStyle name="style1494320646279" xfId="238" xr:uid="{00000000-0005-0000-0000-00006C020000}"/>
    <cellStyle name="style1494320646310" xfId="239" xr:uid="{00000000-0005-0000-0000-00006D020000}"/>
    <cellStyle name="style1494320646341" xfId="240" xr:uid="{00000000-0005-0000-0000-00006E020000}"/>
    <cellStyle name="style1494320646373" xfId="241" xr:uid="{00000000-0005-0000-0000-00006F020000}"/>
    <cellStyle name="style1494320646404" xfId="242" xr:uid="{00000000-0005-0000-0000-000070020000}"/>
    <cellStyle name="style1494320646419" xfId="243" xr:uid="{00000000-0005-0000-0000-000071020000}"/>
    <cellStyle name="style1494320646435" xfId="244" xr:uid="{00000000-0005-0000-0000-000072020000}"/>
    <cellStyle name="style1494320646466" xfId="245" xr:uid="{00000000-0005-0000-0000-000073020000}"/>
    <cellStyle name="style1494320646482" xfId="246" xr:uid="{00000000-0005-0000-0000-000074020000}"/>
    <cellStyle name="style1494320646513" xfId="247" xr:uid="{00000000-0005-0000-0000-000075020000}"/>
    <cellStyle name="style1494320646529" xfId="248" xr:uid="{00000000-0005-0000-0000-000076020000}"/>
    <cellStyle name="style1494320646560" xfId="249" xr:uid="{00000000-0005-0000-0000-000077020000}"/>
    <cellStyle name="style1494320646576" xfId="250" xr:uid="{00000000-0005-0000-0000-000078020000}"/>
    <cellStyle name="style1494320646607" xfId="251" xr:uid="{00000000-0005-0000-0000-000079020000}"/>
    <cellStyle name="style1494320646638" xfId="252" xr:uid="{00000000-0005-0000-0000-00007A020000}"/>
    <cellStyle name="style1494320646669" xfId="253" xr:uid="{00000000-0005-0000-0000-00007B020000}"/>
    <cellStyle name="style1494320646701" xfId="254" xr:uid="{00000000-0005-0000-0000-00007C020000}"/>
    <cellStyle name="style1494320646732" xfId="255" xr:uid="{00000000-0005-0000-0000-00007D020000}"/>
    <cellStyle name="style1494320646748" xfId="256" xr:uid="{00000000-0005-0000-0000-00007E020000}"/>
    <cellStyle name="style1494320646779" xfId="257" xr:uid="{00000000-0005-0000-0000-00007F020000}"/>
    <cellStyle name="style1494320646841" xfId="258" xr:uid="{00000000-0005-0000-0000-000080020000}"/>
    <cellStyle name="style1494320646857" xfId="259" xr:uid="{00000000-0005-0000-0000-000081020000}"/>
    <cellStyle name="style1494320646888" xfId="260" xr:uid="{00000000-0005-0000-0000-000082020000}"/>
    <cellStyle name="style1494320646904" xfId="261" xr:uid="{00000000-0005-0000-0000-000083020000}"/>
    <cellStyle name="style1494320649138" xfId="262" xr:uid="{00000000-0005-0000-0000-000084020000}"/>
    <cellStyle name="style1494320649170" xfId="263" xr:uid="{00000000-0005-0000-0000-000085020000}"/>
    <cellStyle name="style1494320649201" xfId="264" xr:uid="{00000000-0005-0000-0000-000086020000}"/>
    <cellStyle name="style1494320649216" xfId="265" xr:uid="{00000000-0005-0000-0000-000087020000}"/>
    <cellStyle name="style1494320649232" xfId="266" xr:uid="{00000000-0005-0000-0000-000088020000}"/>
    <cellStyle name="style1494320649263" xfId="267" xr:uid="{00000000-0005-0000-0000-000089020000}"/>
    <cellStyle name="style1494320649279" xfId="268" xr:uid="{00000000-0005-0000-0000-00008A020000}"/>
    <cellStyle name="style1494320649310" xfId="269" xr:uid="{00000000-0005-0000-0000-00008B020000}"/>
    <cellStyle name="style1494320649357" xfId="270" xr:uid="{00000000-0005-0000-0000-00008C020000}"/>
    <cellStyle name="style1494320649388" xfId="271" xr:uid="{00000000-0005-0000-0000-00008D020000}"/>
    <cellStyle name="style1494320649404" xfId="272" xr:uid="{00000000-0005-0000-0000-00008E020000}"/>
    <cellStyle name="style1494320649420" xfId="273" xr:uid="{00000000-0005-0000-0000-00008F020000}"/>
    <cellStyle name="style1494320649451" xfId="274" xr:uid="{00000000-0005-0000-0000-000090020000}"/>
    <cellStyle name="style1494320649466" xfId="275" xr:uid="{00000000-0005-0000-0000-000091020000}"/>
    <cellStyle name="style1494320649498" xfId="276" xr:uid="{00000000-0005-0000-0000-000092020000}"/>
    <cellStyle name="style1494320649513" xfId="277" xr:uid="{00000000-0005-0000-0000-000093020000}"/>
    <cellStyle name="style1494320649545" xfId="278" xr:uid="{00000000-0005-0000-0000-000094020000}"/>
    <cellStyle name="style1494320649576" xfId="279" xr:uid="{00000000-0005-0000-0000-000095020000}"/>
    <cellStyle name="style1494320649607" xfId="280" xr:uid="{00000000-0005-0000-0000-000096020000}"/>
    <cellStyle name="style1494320649623" xfId="281" xr:uid="{00000000-0005-0000-0000-000097020000}"/>
    <cellStyle name="style1494320649638" xfId="282" xr:uid="{00000000-0005-0000-0000-000098020000}"/>
    <cellStyle name="style1494320649670" xfId="283" xr:uid="{00000000-0005-0000-0000-000099020000}"/>
    <cellStyle name="style1494320649701" xfId="284" xr:uid="{00000000-0005-0000-0000-00009A020000}"/>
    <cellStyle name="style1494320649716" xfId="285" xr:uid="{00000000-0005-0000-0000-00009B020000}"/>
    <cellStyle name="style1494320649732" xfId="286" xr:uid="{00000000-0005-0000-0000-00009C020000}"/>
    <cellStyle name="style1494320649763" xfId="287" xr:uid="{00000000-0005-0000-0000-00009D020000}"/>
    <cellStyle name="style1494320649779" xfId="288" xr:uid="{00000000-0005-0000-0000-00009E020000}"/>
    <cellStyle name="style1494320649795" xfId="289" xr:uid="{00000000-0005-0000-0000-00009F020000}"/>
    <cellStyle name="style1494320649826" xfId="290" xr:uid="{00000000-0005-0000-0000-0000A0020000}"/>
    <cellStyle name="style1494320649841" xfId="291" xr:uid="{00000000-0005-0000-0000-0000A1020000}"/>
    <cellStyle name="style1494320649873" xfId="292" xr:uid="{00000000-0005-0000-0000-0000A2020000}"/>
    <cellStyle name="style1494320649888" xfId="293" xr:uid="{00000000-0005-0000-0000-0000A3020000}"/>
    <cellStyle name="style1494320649904" xfId="294" xr:uid="{00000000-0005-0000-0000-0000A4020000}"/>
    <cellStyle name="style1494320649935" xfId="295" xr:uid="{00000000-0005-0000-0000-0000A5020000}"/>
    <cellStyle name="style1494320649951" xfId="296" xr:uid="{00000000-0005-0000-0000-0000A6020000}"/>
    <cellStyle name="style1494320649966" xfId="297" xr:uid="{00000000-0005-0000-0000-0000A7020000}"/>
    <cellStyle name="style1494320649982" xfId="298" xr:uid="{00000000-0005-0000-0000-0000A8020000}"/>
    <cellStyle name="style1494320650013" xfId="299" xr:uid="{00000000-0005-0000-0000-0000A9020000}"/>
    <cellStyle name="style1494320650029" xfId="300" xr:uid="{00000000-0005-0000-0000-0000AA020000}"/>
    <cellStyle name="style1494320650060" xfId="301" xr:uid="{00000000-0005-0000-0000-0000AB020000}"/>
    <cellStyle name="style1494320650076" xfId="302" xr:uid="{00000000-0005-0000-0000-0000AC020000}"/>
    <cellStyle name="style1494320650091" xfId="303" xr:uid="{00000000-0005-0000-0000-0000AD020000}"/>
    <cellStyle name="style1494320650123" xfId="304" xr:uid="{00000000-0005-0000-0000-0000AE020000}"/>
    <cellStyle name="style1494320650138" xfId="305" xr:uid="{00000000-0005-0000-0000-0000AF020000}"/>
    <cellStyle name="style1494320650170" xfId="306" xr:uid="{00000000-0005-0000-0000-0000B0020000}"/>
    <cellStyle name="style1494320650216" xfId="307" xr:uid="{00000000-0005-0000-0000-0000B1020000}"/>
    <cellStyle name="style1494320652779" xfId="308" xr:uid="{00000000-0005-0000-0000-0000B2020000}"/>
    <cellStyle name="style1494320652810" xfId="309" xr:uid="{00000000-0005-0000-0000-0000B3020000}"/>
    <cellStyle name="style1494320652841" xfId="310" xr:uid="{00000000-0005-0000-0000-0000B4020000}"/>
    <cellStyle name="style1494320652857" xfId="311" xr:uid="{00000000-0005-0000-0000-0000B5020000}"/>
    <cellStyle name="style1494320652888" xfId="312" xr:uid="{00000000-0005-0000-0000-0000B6020000}"/>
    <cellStyle name="style1494320652920" xfId="313" xr:uid="{00000000-0005-0000-0000-0000B7020000}"/>
    <cellStyle name="style1494320652951" xfId="314" xr:uid="{00000000-0005-0000-0000-0000B8020000}"/>
    <cellStyle name="style1494320652966" xfId="315" xr:uid="{00000000-0005-0000-0000-0000B9020000}"/>
    <cellStyle name="style1494320652998" xfId="316" xr:uid="{00000000-0005-0000-0000-0000BA020000}"/>
    <cellStyle name="style1494320653029" xfId="317" xr:uid="{00000000-0005-0000-0000-0000BB020000}"/>
    <cellStyle name="style1494320653045" xfId="318" xr:uid="{00000000-0005-0000-0000-0000BC020000}"/>
    <cellStyle name="style1494320653076" xfId="319" xr:uid="{00000000-0005-0000-0000-0000BD020000}"/>
    <cellStyle name="style1494320653107" xfId="320" xr:uid="{00000000-0005-0000-0000-0000BE020000}"/>
    <cellStyle name="style1494320653123" xfId="321" xr:uid="{00000000-0005-0000-0000-0000BF020000}"/>
    <cellStyle name="style1494320653154" xfId="322" xr:uid="{00000000-0005-0000-0000-0000C0020000}"/>
    <cellStyle name="style1494320653185" xfId="323" xr:uid="{00000000-0005-0000-0000-0000C1020000}"/>
    <cellStyle name="style1494320653216" xfId="324" xr:uid="{00000000-0005-0000-0000-0000C2020000}"/>
    <cellStyle name="style1494320653295" xfId="325" xr:uid="{00000000-0005-0000-0000-0000C3020000}"/>
    <cellStyle name="style1494320653341" xfId="326" xr:uid="{00000000-0005-0000-0000-0000C4020000}"/>
    <cellStyle name="style1494320653357" xfId="327" xr:uid="{00000000-0005-0000-0000-0000C5020000}"/>
    <cellStyle name="style1494320653388" xfId="328" xr:uid="{00000000-0005-0000-0000-0000C6020000}"/>
    <cellStyle name="style1494320653404" xfId="329" xr:uid="{00000000-0005-0000-0000-0000C7020000}"/>
    <cellStyle name="style1494320653435" xfId="330" xr:uid="{00000000-0005-0000-0000-0000C8020000}"/>
    <cellStyle name="style1494320653451" xfId="331" xr:uid="{00000000-0005-0000-0000-0000C9020000}"/>
    <cellStyle name="style1494320653466" xfId="332" xr:uid="{00000000-0005-0000-0000-0000CA020000}"/>
    <cellStyle name="style1494320653498" xfId="333" xr:uid="{00000000-0005-0000-0000-0000CB020000}"/>
    <cellStyle name="style1494320653513" xfId="334" xr:uid="{00000000-0005-0000-0000-0000CC020000}"/>
    <cellStyle name="style1494320653529" xfId="335" xr:uid="{00000000-0005-0000-0000-0000CD020000}"/>
    <cellStyle name="style1494320653560" xfId="336" xr:uid="{00000000-0005-0000-0000-0000CE020000}"/>
    <cellStyle name="style1494320653576" xfId="337" xr:uid="{00000000-0005-0000-0000-0000CF020000}"/>
    <cellStyle name="style1494320653591" xfId="338" xr:uid="{00000000-0005-0000-0000-0000D0020000}"/>
    <cellStyle name="style1494320653623" xfId="339" xr:uid="{00000000-0005-0000-0000-0000D1020000}"/>
    <cellStyle name="style1494320653638" xfId="340" xr:uid="{00000000-0005-0000-0000-0000D2020000}"/>
    <cellStyle name="style1494320653670" xfId="341" xr:uid="{00000000-0005-0000-0000-0000D3020000}"/>
    <cellStyle name="style1494320653685" xfId="342" xr:uid="{00000000-0005-0000-0000-0000D4020000}"/>
    <cellStyle name="style1494320653701" xfId="343" xr:uid="{00000000-0005-0000-0000-0000D5020000}"/>
    <cellStyle name="style1494320653716" xfId="344" xr:uid="{00000000-0005-0000-0000-0000D6020000}"/>
    <cellStyle name="style1494320653748" xfId="345" xr:uid="{00000000-0005-0000-0000-0000D7020000}"/>
    <cellStyle name="style1494320653763" xfId="346" xr:uid="{00000000-0005-0000-0000-0000D8020000}"/>
    <cellStyle name="style1494320653779" xfId="347" xr:uid="{00000000-0005-0000-0000-0000D9020000}"/>
    <cellStyle name="style1494320653810" xfId="348" xr:uid="{00000000-0005-0000-0000-0000DA020000}"/>
    <cellStyle name="style1494320653826" xfId="349" xr:uid="{00000000-0005-0000-0000-0000DB020000}"/>
    <cellStyle name="style1494320653857" xfId="350" xr:uid="{00000000-0005-0000-0000-0000DC020000}"/>
    <cellStyle name="style1494320653873" xfId="351" xr:uid="{00000000-0005-0000-0000-0000DD020000}"/>
    <cellStyle name="style1494320653888" xfId="352" xr:uid="{00000000-0005-0000-0000-0000DE020000}"/>
    <cellStyle name="style1494320653920" xfId="353" xr:uid="{00000000-0005-0000-0000-0000DF020000}"/>
    <cellStyle name="style1494320657576" xfId="354" xr:uid="{00000000-0005-0000-0000-0000E0020000}"/>
    <cellStyle name="style1494320657592" xfId="355" xr:uid="{00000000-0005-0000-0000-0000E1020000}"/>
    <cellStyle name="style1494320657623" xfId="356" xr:uid="{00000000-0005-0000-0000-0000E2020000}"/>
    <cellStyle name="style1494320657638" xfId="357" xr:uid="{00000000-0005-0000-0000-0000E3020000}"/>
    <cellStyle name="style1494320657654" xfId="358" xr:uid="{00000000-0005-0000-0000-0000E4020000}"/>
    <cellStyle name="style1494320657685" xfId="359" xr:uid="{00000000-0005-0000-0000-0000E5020000}"/>
    <cellStyle name="style1494320657701" xfId="360" xr:uid="{00000000-0005-0000-0000-0000E6020000}"/>
    <cellStyle name="style1494320657732" xfId="361" xr:uid="{00000000-0005-0000-0000-0000E7020000}"/>
    <cellStyle name="style1494320657748" xfId="362" xr:uid="{00000000-0005-0000-0000-0000E8020000}"/>
    <cellStyle name="style1494320657779" xfId="363" xr:uid="{00000000-0005-0000-0000-0000E9020000}"/>
    <cellStyle name="style1494320657810" xfId="364" xr:uid="{00000000-0005-0000-0000-0000EA020000}"/>
    <cellStyle name="style1494320657826" xfId="365" xr:uid="{00000000-0005-0000-0000-0000EB020000}"/>
    <cellStyle name="style1494320657857" xfId="366" xr:uid="{00000000-0005-0000-0000-0000EC020000}"/>
    <cellStyle name="style1494320657873" xfId="367" xr:uid="{00000000-0005-0000-0000-0000ED020000}"/>
    <cellStyle name="style1494320657888" xfId="368" xr:uid="{00000000-0005-0000-0000-0000EE020000}"/>
    <cellStyle name="style1494320657920" xfId="369" xr:uid="{00000000-0005-0000-0000-0000EF020000}"/>
    <cellStyle name="style1494320657935" xfId="370" xr:uid="{00000000-0005-0000-0000-0000F0020000}"/>
    <cellStyle name="style1494320657967" xfId="371" xr:uid="{00000000-0005-0000-0000-0000F1020000}"/>
    <cellStyle name="style1494320657982" xfId="372" xr:uid="{00000000-0005-0000-0000-0000F2020000}"/>
    <cellStyle name="style1494320658013" xfId="373" xr:uid="{00000000-0005-0000-0000-0000F3020000}"/>
    <cellStyle name="style1494320658045" xfId="374" xr:uid="{00000000-0005-0000-0000-0000F4020000}"/>
    <cellStyle name="style1494320658076" xfId="375" xr:uid="{00000000-0005-0000-0000-0000F5020000}"/>
    <cellStyle name="style1494320658092" xfId="376" xr:uid="{00000000-0005-0000-0000-0000F6020000}"/>
    <cellStyle name="style1494320658107" xfId="377" xr:uid="{00000000-0005-0000-0000-0000F7020000}"/>
    <cellStyle name="style1494320658138" xfId="378" xr:uid="{00000000-0005-0000-0000-0000F8020000}"/>
    <cellStyle name="style1494320658170" xfId="379" xr:uid="{00000000-0005-0000-0000-0000F9020000}"/>
    <cellStyle name="style1494320658185" xfId="380" xr:uid="{00000000-0005-0000-0000-0000FA020000}"/>
    <cellStyle name="style1494320658873" xfId="381" xr:uid="{00000000-0005-0000-0000-0000FB020000}"/>
    <cellStyle name="style1494320658904" xfId="382" xr:uid="{00000000-0005-0000-0000-0000FC020000}"/>
    <cellStyle name="style1494320658935" xfId="383" xr:uid="{00000000-0005-0000-0000-0000FD020000}"/>
    <cellStyle name="style1494320658951" xfId="384" xr:uid="{00000000-0005-0000-0000-0000FE020000}"/>
    <cellStyle name="style1494320658982" xfId="385" xr:uid="{00000000-0005-0000-0000-0000FF020000}"/>
    <cellStyle name="style1494320658998" xfId="386" xr:uid="{00000000-0005-0000-0000-000000030000}"/>
    <cellStyle name="style1494320659013" xfId="387" xr:uid="{00000000-0005-0000-0000-000001030000}"/>
    <cellStyle name="style1494320659045" xfId="388" xr:uid="{00000000-0005-0000-0000-000002030000}"/>
    <cellStyle name="style1494320659060" xfId="389" xr:uid="{00000000-0005-0000-0000-000003030000}"/>
    <cellStyle name="style1494320659092" xfId="390" xr:uid="{00000000-0005-0000-0000-000004030000}"/>
    <cellStyle name="style1494320659107" xfId="391" xr:uid="{00000000-0005-0000-0000-000005030000}"/>
    <cellStyle name="style1494320659123" xfId="392" xr:uid="{00000000-0005-0000-0000-000006030000}"/>
    <cellStyle name="style1494320659154" xfId="393" xr:uid="{00000000-0005-0000-0000-000007030000}"/>
    <cellStyle name="style1494320659170" xfId="394" xr:uid="{00000000-0005-0000-0000-000008030000}"/>
    <cellStyle name="style1494320659185" xfId="395" xr:uid="{00000000-0005-0000-0000-000009030000}"/>
    <cellStyle name="style1494320659217" xfId="396" xr:uid="{00000000-0005-0000-0000-00000A030000}"/>
    <cellStyle name="style1494320659232" xfId="397" xr:uid="{00000000-0005-0000-0000-00000B030000}"/>
    <cellStyle name="style1494320659263" xfId="398" xr:uid="{00000000-0005-0000-0000-00000C030000}"/>
    <cellStyle name="style1494320659279" xfId="399" xr:uid="{00000000-0005-0000-0000-00000D030000}"/>
    <cellStyle name="style1494320659295" xfId="400" xr:uid="{00000000-0005-0000-0000-00000E030000}"/>
    <cellStyle name="style1494320659342" xfId="401" xr:uid="{00000000-0005-0000-0000-00000F030000}"/>
    <cellStyle name="style1494320659373" xfId="402" xr:uid="{00000000-0005-0000-0000-000010030000}"/>
    <cellStyle name="style1494320659404" xfId="403" xr:uid="{00000000-0005-0000-0000-000011030000}"/>
    <cellStyle name="style1494320659435" xfId="404" xr:uid="{00000000-0005-0000-0000-000012030000}"/>
    <cellStyle name="style1494320659467" xfId="405" xr:uid="{00000000-0005-0000-0000-000013030000}"/>
    <cellStyle name="style1494320659498" xfId="406" xr:uid="{00000000-0005-0000-0000-000014030000}"/>
    <cellStyle name="style1494320659513" xfId="407" xr:uid="{00000000-0005-0000-0000-000015030000}"/>
    <cellStyle name="style1494320659545" xfId="408" xr:uid="{00000000-0005-0000-0000-000016030000}"/>
    <cellStyle name="style1494320661826" xfId="409" xr:uid="{00000000-0005-0000-0000-000017030000}"/>
    <cellStyle name="style1494320661857" xfId="410" xr:uid="{00000000-0005-0000-0000-000018030000}"/>
    <cellStyle name="style1494320661873" xfId="411" xr:uid="{00000000-0005-0000-0000-000019030000}"/>
    <cellStyle name="style1494320661889" xfId="412" xr:uid="{00000000-0005-0000-0000-00001A030000}"/>
    <cellStyle name="style1494320661920" xfId="413" xr:uid="{00000000-0005-0000-0000-00001B030000}"/>
    <cellStyle name="style1494320661935" xfId="414" xr:uid="{00000000-0005-0000-0000-00001C030000}"/>
    <cellStyle name="style1494320661951" xfId="415" xr:uid="{00000000-0005-0000-0000-00001D030000}"/>
    <cellStyle name="style1494320661982" xfId="416" xr:uid="{00000000-0005-0000-0000-00001E030000}"/>
    <cellStyle name="style1494320661998" xfId="417" xr:uid="{00000000-0005-0000-0000-00001F030000}"/>
    <cellStyle name="style1494320662029" xfId="418" xr:uid="{00000000-0005-0000-0000-000020030000}"/>
    <cellStyle name="style1494320662045" xfId="419" xr:uid="{00000000-0005-0000-0000-000021030000}"/>
    <cellStyle name="style1494320662060" xfId="420" xr:uid="{00000000-0005-0000-0000-000022030000}"/>
    <cellStyle name="style1494320662092" xfId="421" xr:uid="{00000000-0005-0000-0000-000023030000}"/>
    <cellStyle name="style1494320662107" xfId="422" xr:uid="{00000000-0005-0000-0000-000024030000}"/>
    <cellStyle name="style1494320662139" xfId="423" xr:uid="{00000000-0005-0000-0000-000025030000}"/>
    <cellStyle name="style1494320662154" xfId="424" xr:uid="{00000000-0005-0000-0000-000026030000}"/>
    <cellStyle name="style1494320662170" xfId="425" xr:uid="{00000000-0005-0000-0000-000027030000}"/>
    <cellStyle name="style1494320662201" xfId="426" xr:uid="{00000000-0005-0000-0000-000028030000}"/>
    <cellStyle name="style1494320662217" xfId="427" xr:uid="{00000000-0005-0000-0000-000029030000}"/>
    <cellStyle name="style1494320662248" xfId="428" xr:uid="{00000000-0005-0000-0000-00002A030000}"/>
    <cellStyle name="style1494320662264" xfId="429" xr:uid="{00000000-0005-0000-0000-00002B030000}"/>
    <cellStyle name="style1494320662279" xfId="430" xr:uid="{00000000-0005-0000-0000-00002C030000}"/>
    <cellStyle name="style1494320662310" xfId="431" xr:uid="{00000000-0005-0000-0000-00002D030000}"/>
    <cellStyle name="style1494320662326" xfId="432" xr:uid="{00000000-0005-0000-0000-00002E030000}"/>
    <cellStyle name="style1494320662342" xfId="433" xr:uid="{00000000-0005-0000-0000-00002F030000}"/>
    <cellStyle name="style1494320662373" xfId="434" xr:uid="{00000000-0005-0000-0000-000030030000}"/>
    <cellStyle name="style1494320662404" xfId="435" xr:uid="{00000000-0005-0000-0000-000031030000}"/>
    <cellStyle name="style1494320662420" xfId="436" xr:uid="{00000000-0005-0000-0000-000032030000}"/>
    <cellStyle name="style1494320664404" xfId="437" xr:uid="{00000000-0005-0000-0000-000033030000}"/>
    <cellStyle name="style1494320664435" xfId="438" xr:uid="{00000000-0005-0000-0000-000034030000}"/>
    <cellStyle name="style1494320664451" xfId="439" xr:uid="{00000000-0005-0000-0000-000035030000}"/>
    <cellStyle name="style1494320664467" xfId="440" xr:uid="{00000000-0005-0000-0000-000036030000}"/>
    <cellStyle name="style1494320664498" xfId="441" xr:uid="{00000000-0005-0000-0000-000037030000}"/>
    <cellStyle name="style1494320664514" xfId="442" xr:uid="{00000000-0005-0000-0000-000038030000}"/>
    <cellStyle name="style1494320664529" xfId="443" xr:uid="{00000000-0005-0000-0000-000039030000}"/>
    <cellStyle name="style1494320664560" xfId="444" xr:uid="{00000000-0005-0000-0000-00003A030000}"/>
    <cellStyle name="style1494320664576" xfId="445" xr:uid="{00000000-0005-0000-0000-00003B030000}"/>
    <cellStyle name="style1494320664592" xfId="446" xr:uid="{00000000-0005-0000-0000-00003C030000}"/>
    <cellStyle name="style1494320664623" xfId="447" xr:uid="{00000000-0005-0000-0000-00003D030000}"/>
    <cellStyle name="style1494320664639" xfId="448" xr:uid="{00000000-0005-0000-0000-00003E030000}"/>
    <cellStyle name="style1494320664670" xfId="449" xr:uid="{00000000-0005-0000-0000-00003F030000}"/>
    <cellStyle name="style1494320664685" xfId="450" xr:uid="{00000000-0005-0000-0000-000040030000}"/>
    <cellStyle name="style1494320664717" xfId="451" xr:uid="{00000000-0005-0000-0000-000041030000}"/>
    <cellStyle name="style1494320664732" xfId="452" xr:uid="{00000000-0005-0000-0000-000042030000}"/>
    <cellStyle name="style1494320664748" xfId="453" xr:uid="{00000000-0005-0000-0000-000043030000}"/>
    <cellStyle name="style1494320664779" xfId="454" xr:uid="{00000000-0005-0000-0000-000044030000}"/>
    <cellStyle name="style1494320664795" xfId="455" xr:uid="{00000000-0005-0000-0000-000045030000}"/>
    <cellStyle name="style1494320664810" xfId="456" xr:uid="{00000000-0005-0000-0000-000046030000}"/>
    <cellStyle name="style1494320664842" xfId="457" xr:uid="{00000000-0005-0000-0000-000047030000}"/>
    <cellStyle name="style1494320664857" xfId="458" xr:uid="{00000000-0005-0000-0000-000048030000}"/>
    <cellStyle name="style1494320664873" xfId="459" xr:uid="{00000000-0005-0000-0000-000049030000}"/>
    <cellStyle name="style1494320664904" xfId="460" xr:uid="{00000000-0005-0000-0000-00004A030000}"/>
    <cellStyle name="style1494320664920" xfId="461" xr:uid="{00000000-0005-0000-0000-00004B030000}"/>
    <cellStyle name="style1494320664935" xfId="462" xr:uid="{00000000-0005-0000-0000-00004C030000}"/>
    <cellStyle name="style1494320664967" xfId="463" xr:uid="{00000000-0005-0000-0000-00004D030000}"/>
    <cellStyle name="style1494320664982" xfId="464" xr:uid="{00000000-0005-0000-0000-00004E030000}"/>
    <cellStyle name="style1494320664998" xfId="465" xr:uid="{00000000-0005-0000-0000-00004F030000}"/>
    <cellStyle name="style1494320665029" xfId="466" xr:uid="{00000000-0005-0000-0000-000050030000}"/>
    <cellStyle name="style1494320665045" xfId="467" xr:uid="{00000000-0005-0000-0000-000051030000}"/>
    <cellStyle name="style1494320665060" xfId="468" xr:uid="{00000000-0005-0000-0000-000052030000}"/>
    <cellStyle name="style1494320665107" xfId="469" xr:uid="{00000000-0005-0000-0000-000053030000}"/>
    <cellStyle name="style1494320665139" xfId="470" xr:uid="{00000000-0005-0000-0000-000054030000}"/>
    <cellStyle name="style1494320665170" xfId="471" xr:uid="{00000000-0005-0000-0000-000055030000}"/>
    <cellStyle name="style1494320665185" xfId="472" xr:uid="{00000000-0005-0000-0000-000056030000}"/>
    <cellStyle name="style1494320667850" xfId="473" xr:uid="{00000000-0005-0000-0000-000057030000}"/>
    <cellStyle name="style1494320667881" xfId="474" xr:uid="{00000000-0005-0000-0000-000058030000}"/>
    <cellStyle name="style1494320667897" xfId="475" xr:uid="{00000000-0005-0000-0000-000059030000}"/>
    <cellStyle name="style1494320667928" xfId="476" xr:uid="{00000000-0005-0000-0000-00005A030000}"/>
    <cellStyle name="style1494320667944" xfId="477" xr:uid="{00000000-0005-0000-0000-00005B030000}"/>
    <cellStyle name="style1494320667975" xfId="478" xr:uid="{00000000-0005-0000-0000-00005C030000}"/>
    <cellStyle name="style1494320667991" xfId="479" xr:uid="{00000000-0005-0000-0000-00005D030000}"/>
    <cellStyle name="style1494320668022" xfId="480" xr:uid="{00000000-0005-0000-0000-00005E030000}"/>
    <cellStyle name="style1494320668053" xfId="481" xr:uid="{00000000-0005-0000-0000-00005F030000}"/>
    <cellStyle name="style1494320668069" xfId="482" xr:uid="{00000000-0005-0000-0000-000060030000}"/>
    <cellStyle name="style1494320668085" xfId="483" xr:uid="{00000000-0005-0000-0000-000061030000}"/>
    <cellStyle name="style1494320668116" xfId="484" xr:uid="{00000000-0005-0000-0000-000062030000}"/>
    <cellStyle name="style1494320668131" xfId="485" xr:uid="{00000000-0005-0000-0000-000063030000}"/>
    <cellStyle name="style1494320668163" xfId="486" xr:uid="{00000000-0005-0000-0000-000064030000}"/>
    <cellStyle name="style1494320668178" xfId="487" xr:uid="{00000000-0005-0000-0000-000065030000}"/>
    <cellStyle name="style1494320668210" xfId="488" xr:uid="{00000000-0005-0000-0000-000066030000}"/>
    <cellStyle name="style1494320668241" xfId="489" xr:uid="{00000000-0005-0000-0000-000067030000}"/>
    <cellStyle name="style1494320668256" xfId="490" xr:uid="{00000000-0005-0000-0000-000068030000}"/>
    <cellStyle name="style1494320668288" xfId="491" xr:uid="{00000000-0005-0000-0000-000069030000}"/>
    <cellStyle name="style1494320668303" xfId="492" xr:uid="{00000000-0005-0000-0000-00006A030000}"/>
    <cellStyle name="style1494320668319" xfId="493" xr:uid="{00000000-0005-0000-0000-00006B030000}"/>
    <cellStyle name="style1494320668350" xfId="494" xr:uid="{00000000-0005-0000-0000-00006C030000}"/>
    <cellStyle name="style1494320668366" xfId="495" xr:uid="{00000000-0005-0000-0000-00006D030000}"/>
    <cellStyle name="style1494320668381" xfId="496" xr:uid="{00000000-0005-0000-0000-00006E030000}"/>
    <cellStyle name="style1494320668413" xfId="497" xr:uid="{00000000-0005-0000-0000-00006F030000}"/>
    <cellStyle name="style1494320668428" xfId="498" xr:uid="{00000000-0005-0000-0000-000070030000}"/>
    <cellStyle name="style1494320668460" xfId="499" xr:uid="{00000000-0005-0000-0000-000071030000}"/>
    <cellStyle name="style1494320668475" xfId="500" xr:uid="{00000000-0005-0000-0000-000072030000}"/>
    <cellStyle name="style1494320668491" xfId="501" xr:uid="{00000000-0005-0000-0000-000073030000}"/>
    <cellStyle name="style1494320668522" xfId="502" xr:uid="{00000000-0005-0000-0000-000074030000}"/>
    <cellStyle name="style1494320668538" xfId="503" xr:uid="{00000000-0005-0000-0000-000075030000}"/>
    <cellStyle name="style1494320668553" xfId="504" xr:uid="{00000000-0005-0000-0000-000076030000}"/>
    <cellStyle name="style1494320668600" xfId="505" xr:uid="{00000000-0005-0000-0000-000077030000}"/>
    <cellStyle name="style1494320668616" xfId="506" xr:uid="{00000000-0005-0000-0000-000078030000}"/>
    <cellStyle name="style1494320668647" xfId="507" xr:uid="{00000000-0005-0000-0000-000079030000}"/>
    <cellStyle name="style1494320668663" xfId="508" xr:uid="{00000000-0005-0000-0000-00007A030000}"/>
    <cellStyle name="style1494320671913" xfId="509" xr:uid="{00000000-0005-0000-0000-00007B030000}"/>
    <cellStyle name="style1494320671928" xfId="510" xr:uid="{00000000-0005-0000-0000-00007C030000}"/>
    <cellStyle name="style1494320671944" xfId="511" xr:uid="{00000000-0005-0000-0000-00007D030000}"/>
    <cellStyle name="style1494320671975" xfId="512" xr:uid="{00000000-0005-0000-0000-00007E030000}"/>
    <cellStyle name="style1494320671991" xfId="513" xr:uid="{00000000-0005-0000-0000-00007F030000}"/>
    <cellStyle name="style1494320672022" xfId="514" xr:uid="{00000000-0005-0000-0000-000080030000}"/>
    <cellStyle name="style1494320672038" xfId="515" xr:uid="{00000000-0005-0000-0000-000081030000}"/>
    <cellStyle name="style1494320672053" xfId="516" xr:uid="{00000000-0005-0000-0000-000082030000}"/>
    <cellStyle name="style1494320672085" xfId="517" xr:uid="{00000000-0005-0000-0000-000083030000}"/>
    <cellStyle name="style1494320672100" xfId="518" xr:uid="{00000000-0005-0000-0000-000084030000}"/>
    <cellStyle name="style1494320672132" xfId="519" xr:uid="{00000000-0005-0000-0000-000085030000}"/>
    <cellStyle name="style1494320672147" xfId="520" xr:uid="{00000000-0005-0000-0000-000086030000}"/>
    <cellStyle name="style1494320672163" xfId="521" xr:uid="{00000000-0005-0000-0000-000087030000}"/>
    <cellStyle name="style1494320672194" xfId="522" xr:uid="{00000000-0005-0000-0000-000088030000}"/>
    <cellStyle name="style1494320672210" xfId="523" xr:uid="{00000000-0005-0000-0000-000089030000}"/>
    <cellStyle name="style1494320672241" xfId="524" xr:uid="{00000000-0005-0000-0000-00008A030000}"/>
    <cellStyle name="style1494320672257" xfId="525" xr:uid="{00000000-0005-0000-0000-00008B030000}"/>
    <cellStyle name="style1494320672272" xfId="526" xr:uid="{00000000-0005-0000-0000-00008C030000}"/>
    <cellStyle name="style1494320672303" xfId="527" xr:uid="{00000000-0005-0000-0000-00008D030000}"/>
    <cellStyle name="style1494320672319" xfId="528" xr:uid="{00000000-0005-0000-0000-00008E030000}"/>
    <cellStyle name="style1494320672350" xfId="529" xr:uid="{00000000-0005-0000-0000-00008F030000}"/>
    <cellStyle name="style1494320672366" xfId="530" xr:uid="{00000000-0005-0000-0000-000090030000}"/>
    <cellStyle name="style1494320672397" xfId="531" xr:uid="{00000000-0005-0000-0000-000091030000}"/>
    <cellStyle name="style1494320673132" xfId="532" xr:uid="{00000000-0005-0000-0000-000092030000}"/>
    <cellStyle name="style1494320673163" xfId="533" xr:uid="{00000000-0005-0000-0000-000093030000}"/>
    <cellStyle name="style1494320673178" xfId="534" xr:uid="{00000000-0005-0000-0000-000094030000}"/>
    <cellStyle name="style1494320673194" xfId="535" xr:uid="{00000000-0005-0000-0000-000095030000}"/>
    <cellStyle name="style1494320673225" xfId="536" xr:uid="{00000000-0005-0000-0000-000096030000}"/>
    <cellStyle name="style1494320673241" xfId="537" xr:uid="{00000000-0005-0000-0000-000097030000}"/>
    <cellStyle name="style1494320673257" xfId="538" xr:uid="{00000000-0005-0000-0000-000098030000}"/>
    <cellStyle name="style1494320673288" xfId="539" xr:uid="{00000000-0005-0000-0000-000099030000}"/>
    <cellStyle name="style1494320673303" xfId="540" xr:uid="{00000000-0005-0000-0000-00009A030000}"/>
    <cellStyle name="style1494320673335" xfId="541" xr:uid="{00000000-0005-0000-0000-00009B030000}"/>
    <cellStyle name="style1494320673350" xfId="542" xr:uid="{00000000-0005-0000-0000-00009C030000}"/>
    <cellStyle name="style1494320673382" xfId="543" xr:uid="{00000000-0005-0000-0000-00009D030000}"/>
    <cellStyle name="style1494320673397" xfId="544" xr:uid="{00000000-0005-0000-0000-00009E030000}"/>
    <cellStyle name="style1494320673413" xfId="545" xr:uid="{00000000-0005-0000-0000-00009F030000}"/>
    <cellStyle name="style1494320673428" xfId="546" xr:uid="{00000000-0005-0000-0000-0000A0030000}"/>
    <cellStyle name="style1494320673460" xfId="547" xr:uid="{00000000-0005-0000-0000-0000A1030000}"/>
    <cellStyle name="style1494320673475" xfId="548" xr:uid="{00000000-0005-0000-0000-0000A2030000}"/>
    <cellStyle name="style1494320673491" xfId="549" xr:uid="{00000000-0005-0000-0000-0000A3030000}"/>
    <cellStyle name="style1494320673522" xfId="550" xr:uid="{00000000-0005-0000-0000-0000A4030000}"/>
    <cellStyle name="style1494320673538" xfId="551" xr:uid="{00000000-0005-0000-0000-0000A5030000}"/>
    <cellStyle name="style1494320673569" xfId="552" xr:uid="{00000000-0005-0000-0000-0000A6030000}"/>
    <cellStyle name="style1494320673585" xfId="553" xr:uid="{00000000-0005-0000-0000-0000A7030000}"/>
    <cellStyle name="style1494320673616" xfId="554" xr:uid="{00000000-0005-0000-0000-0000A8030000}"/>
    <cellStyle name="style1494320675694" xfId="555" xr:uid="{00000000-0005-0000-0000-0000A9030000}"/>
    <cellStyle name="style1494320675710" xfId="556" xr:uid="{00000000-0005-0000-0000-0000AA030000}"/>
    <cellStyle name="style1494320675725" xfId="557" xr:uid="{00000000-0005-0000-0000-0000AB030000}"/>
    <cellStyle name="style1494320675757" xfId="558" xr:uid="{00000000-0005-0000-0000-0000AC030000}"/>
    <cellStyle name="style1494320675772" xfId="559" xr:uid="{00000000-0005-0000-0000-0000AD030000}"/>
    <cellStyle name="style1494320675804" xfId="560" xr:uid="{00000000-0005-0000-0000-0000AE030000}"/>
    <cellStyle name="style1494320675819" xfId="561" xr:uid="{00000000-0005-0000-0000-0000AF030000}"/>
    <cellStyle name="style1494320675850" xfId="562" xr:uid="{00000000-0005-0000-0000-0000B0030000}"/>
    <cellStyle name="style1494320675882" xfId="563" xr:uid="{00000000-0005-0000-0000-0000B1030000}"/>
    <cellStyle name="style1494320675897" xfId="564" xr:uid="{00000000-0005-0000-0000-0000B2030000}"/>
    <cellStyle name="style1494320675913" xfId="565" xr:uid="{00000000-0005-0000-0000-0000B3030000}"/>
    <cellStyle name="style1494320675944" xfId="566" xr:uid="{00000000-0005-0000-0000-0000B4030000}"/>
    <cellStyle name="style1494320675960" xfId="567" xr:uid="{00000000-0005-0000-0000-0000B5030000}"/>
    <cellStyle name="style1494320675975" xfId="568" xr:uid="{00000000-0005-0000-0000-0000B6030000}"/>
    <cellStyle name="style1494320675991" xfId="569" xr:uid="{00000000-0005-0000-0000-0000B7030000}"/>
    <cellStyle name="style1494320676022" xfId="570" xr:uid="{00000000-0005-0000-0000-0000B8030000}"/>
    <cellStyle name="style1494320676038" xfId="571" xr:uid="{00000000-0005-0000-0000-0000B9030000}"/>
    <cellStyle name="style1494320676054" xfId="572" xr:uid="{00000000-0005-0000-0000-0000BA030000}"/>
    <cellStyle name="style1494320676085" xfId="573" xr:uid="{00000000-0005-0000-0000-0000BB030000}"/>
    <cellStyle name="style1494320676100" xfId="574" xr:uid="{00000000-0005-0000-0000-0000BC030000}"/>
    <cellStyle name="style1494320676132" xfId="575" xr:uid="{00000000-0005-0000-0000-0000BD030000}"/>
    <cellStyle name="style1494320676163" xfId="576" xr:uid="{00000000-0005-0000-0000-0000BE030000}"/>
    <cellStyle name="style1494320676179" xfId="577" xr:uid="{00000000-0005-0000-0000-0000BF030000}"/>
    <cellStyle name="style1494320676929" xfId="578" xr:uid="{00000000-0005-0000-0000-0000C0030000}"/>
    <cellStyle name="style1494320676960" xfId="579" xr:uid="{00000000-0005-0000-0000-0000C1030000}"/>
    <cellStyle name="style1494320676991" xfId="580" xr:uid="{00000000-0005-0000-0000-0000C2030000}"/>
    <cellStyle name="style1494320677007" xfId="581" xr:uid="{00000000-0005-0000-0000-0000C3030000}"/>
    <cellStyle name="style1494320677022" xfId="582" xr:uid="{00000000-0005-0000-0000-0000C4030000}"/>
    <cellStyle name="style1494320677054" xfId="583" xr:uid="{00000000-0005-0000-0000-0000C5030000}"/>
    <cellStyle name="style1494320677069" xfId="584" xr:uid="{00000000-0005-0000-0000-0000C6030000}"/>
    <cellStyle name="style1494320677100" xfId="585" xr:uid="{00000000-0005-0000-0000-0000C7030000}"/>
    <cellStyle name="style1494320677116" xfId="586" xr:uid="{00000000-0005-0000-0000-0000C8030000}"/>
    <cellStyle name="style1494320677147" xfId="587" xr:uid="{00000000-0005-0000-0000-0000C9030000}"/>
    <cellStyle name="style1494320677179" xfId="588" xr:uid="{00000000-0005-0000-0000-0000CA030000}"/>
    <cellStyle name="style1494320677194" xfId="589" xr:uid="{00000000-0005-0000-0000-0000CB030000}"/>
    <cellStyle name="style1494320677210" xfId="590" xr:uid="{00000000-0005-0000-0000-0000CC030000}"/>
    <cellStyle name="style1494320677241" xfId="591" xr:uid="{00000000-0005-0000-0000-0000CD030000}"/>
    <cellStyle name="style1494320677257" xfId="592" xr:uid="{00000000-0005-0000-0000-0000CE030000}"/>
    <cellStyle name="style1494320677272" xfId="593" xr:uid="{00000000-0005-0000-0000-0000CF030000}"/>
    <cellStyle name="style1494320677288" xfId="594" xr:uid="{00000000-0005-0000-0000-0000D0030000}"/>
    <cellStyle name="style1494320677319" xfId="595" xr:uid="{00000000-0005-0000-0000-0000D1030000}"/>
    <cellStyle name="style1494320677335" xfId="596" xr:uid="{00000000-0005-0000-0000-0000D2030000}"/>
    <cellStyle name="style1494320677413" xfId="597" xr:uid="{00000000-0005-0000-0000-0000D3030000}"/>
    <cellStyle name="style1494320677444" xfId="598" xr:uid="{00000000-0005-0000-0000-0000D4030000}"/>
    <cellStyle name="style1494320677475" xfId="599" xr:uid="{00000000-0005-0000-0000-0000D5030000}"/>
    <cellStyle name="style1494320677491" xfId="600" xr:uid="{00000000-0005-0000-0000-0000D6030000}"/>
    <cellStyle name="style1494320677507" xfId="601" xr:uid="{00000000-0005-0000-0000-0000D7030000}"/>
    <cellStyle name="style1494320677538" xfId="602" xr:uid="{00000000-0005-0000-0000-0000D8030000}"/>
    <cellStyle name="style1494320677569" xfId="603" xr:uid="{00000000-0005-0000-0000-0000D9030000}"/>
    <cellStyle name="style1494320677600" xfId="604" xr:uid="{00000000-0005-0000-0000-0000DA030000}"/>
    <cellStyle name="style1494320677616" xfId="605" xr:uid="{00000000-0005-0000-0000-0000DB030000}"/>
    <cellStyle name="style1494320678397" xfId="606" xr:uid="{00000000-0005-0000-0000-0000DC030000}"/>
    <cellStyle name="style1494320678429" xfId="607" xr:uid="{00000000-0005-0000-0000-0000DD030000}"/>
    <cellStyle name="style1494320678460" xfId="608" xr:uid="{00000000-0005-0000-0000-0000DE030000}"/>
    <cellStyle name="style1494320678491" xfId="609" xr:uid="{00000000-0005-0000-0000-0000DF030000}"/>
    <cellStyle name="style1494320678522" xfId="610" xr:uid="{00000000-0005-0000-0000-0000E0030000}"/>
    <cellStyle name="style1494320678554" xfId="611" xr:uid="{00000000-0005-0000-0000-0000E1030000}"/>
    <cellStyle name="style1494320678585" xfId="612" xr:uid="{00000000-0005-0000-0000-0000E2030000}"/>
    <cellStyle name="style1494320678616" xfId="613" xr:uid="{00000000-0005-0000-0000-0000E3030000}"/>
    <cellStyle name="style1494320678632" xfId="614" xr:uid="{00000000-0005-0000-0000-0000E4030000}"/>
    <cellStyle name="style1494320678663" xfId="615" xr:uid="{00000000-0005-0000-0000-0000E5030000}"/>
    <cellStyle name="style1494320678694" xfId="616" xr:uid="{00000000-0005-0000-0000-0000E6030000}"/>
    <cellStyle name="style1494320678710" xfId="617" xr:uid="{00000000-0005-0000-0000-0000E7030000}"/>
    <cellStyle name="style1494320678741" xfId="618" xr:uid="{00000000-0005-0000-0000-0000E8030000}"/>
    <cellStyle name="style1494320678772" xfId="619" xr:uid="{00000000-0005-0000-0000-0000E9030000}"/>
    <cellStyle name="style1494320678788" xfId="620" xr:uid="{00000000-0005-0000-0000-0000EA030000}"/>
    <cellStyle name="style1494320678819" xfId="621" xr:uid="{00000000-0005-0000-0000-0000EB030000}"/>
    <cellStyle name="style1494320678850" xfId="622" xr:uid="{00000000-0005-0000-0000-0000EC030000}"/>
    <cellStyle name="style1494320678882" xfId="623" xr:uid="{00000000-0005-0000-0000-0000ED030000}"/>
    <cellStyle name="style1494320678897" xfId="624" xr:uid="{00000000-0005-0000-0000-0000EE030000}"/>
    <cellStyle name="style1494320678913" xfId="625" xr:uid="{00000000-0005-0000-0000-0000EF030000}"/>
    <cellStyle name="style1494320678944" xfId="626" xr:uid="{00000000-0005-0000-0000-0000F0030000}"/>
    <cellStyle name="style1494320678975" xfId="627" xr:uid="{00000000-0005-0000-0000-0000F1030000}"/>
    <cellStyle name="style1494320679007" xfId="628" xr:uid="{00000000-0005-0000-0000-0000F2030000}"/>
    <cellStyle name="style1494320679038" xfId="629" xr:uid="{00000000-0005-0000-0000-0000F3030000}"/>
    <cellStyle name="style1494320679116" xfId="630" xr:uid="{00000000-0005-0000-0000-0000F4030000}"/>
    <cellStyle name="style1494320679163" xfId="631" xr:uid="{00000000-0005-0000-0000-0000F5030000}"/>
    <cellStyle name="style1494320679179" xfId="632" xr:uid="{00000000-0005-0000-0000-0000F6030000}"/>
    <cellStyle name="style1494320679210" xfId="633" xr:uid="{00000000-0005-0000-0000-0000F7030000}"/>
    <cellStyle name="style1494320680960" xfId="634" xr:uid="{00000000-0005-0000-0000-0000F8030000}"/>
    <cellStyle name="style1494320680976" xfId="635" xr:uid="{00000000-0005-0000-0000-0000F9030000}"/>
    <cellStyle name="style1494320681007" xfId="636" xr:uid="{00000000-0005-0000-0000-0000FA030000}"/>
    <cellStyle name="style1494320681038" xfId="637" xr:uid="{00000000-0005-0000-0000-0000FB030000}"/>
    <cellStyle name="style1494320681054" xfId="638" xr:uid="{00000000-0005-0000-0000-0000FC030000}"/>
    <cellStyle name="style1494320681069" xfId="639" xr:uid="{00000000-0005-0000-0000-0000FD030000}"/>
    <cellStyle name="style1494320681101" xfId="640" xr:uid="{00000000-0005-0000-0000-0000FE030000}"/>
    <cellStyle name="style1494320681116" xfId="641" xr:uid="{00000000-0005-0000-0000-0000FF030000}"/>
    <cellStyle name="style1494320681132" xfId="642" xr:uid="{00000000-0005-0000-0000-000000040000}"/>
    <cellStyle name="style1494320681163" xfId="643" xr:uid="{00000000-0005-0000-0000-000001040000}"/>
    <cellStyle name="style1494320681179" xfId="644" xr:uid="{00000000-0005-0000-0000-000002040000}"/>
    <cellStyle name="style1494320681210" xfId="645" xr:uid="{00000000-0005-0000-0000-000003040000}"/>
    <cellStyle name="style1494320681226" xfId="646" xr:uid="{00000000-0005-0000-0000-000004040000}"/>
    <cellStyle name="style1494320681257" xfId="647" xr:uid="{00000000-0005-0000-0000-000005040000}"/>
    <cellStyle name="style1494320681272" xfId="648" xr:uid="{00000000-0005-0000-0000-000006040000}"/>
    <cellStyle name="style1494320681304" xfId="649" xr:uid="{00000000-0005-0000-0000-000007040000}"/>
    <cellStyle name="style1494320681335" xfId="650" xr:uid="{00000000-0005-0000-0000-000008040000}"/>
    <cellStyle name="style1494320681366" xfId="651" xr:uid="{00000000-0005-0000-0000-000009040000}"/>
    <cellStyle name="style1494320681382" xfId="652" xr:uid="{00000000-0005-0000-0000-00000A040000}"/>
    <cellStyle name="style1494320681397" xfId="653" xr:uid="{00000000-0005-0000-0000-00000B040000}"/>
    <cellStyle name="style1494320681429" xfId="654" xr:uid="{00000000-0005-0000-0000-00000C040000}"/>
    <cellStyle name="style1494320681444" xfId="655" xr:uid="{00000000-0005-0000-0000-00000D040000}"/>
    <cellStyle name="style1494320681476" xfId="656" xr:uid="{00000000-0005-0000-0000-00000E040000}"/>
    <cellStyle name="style1494320681491" xfId="657" xr:uid="{00000000-0005-0000-0000-00000F040000}"/>
    <cellStyle name="style1494320681522" xfId="658" xr:uid="{00000000-0005-0000-0000-000010040000}"/>
    <cellStyle name="style1494320681616" xfId="659" xr:uid="{00000000-0005-0000-0000-000011040000}"/>
    <cellStyle name="style1494320681647" xfId="660" xr:uid="{00000000-0005-0000-0000-000012040000}"/>
    <cellStyle name="style1494320681663" xfId="661" xr:uid="{00000000-0005-0000-0000-000013040000}"/>
    <cellStyle name="style1494320681694" xfId="662" xr:uid="{00000000-0005-0000-0000-000014040000}"/>
    <cellStyle name="style1494320681710" xfId="663" xr:uid="{00000000-0005-0000-0000-000015040000}"/>
    <cellStyle name="style1494320681741" xfId="664" xr:uid="{00000000-0005-0000-0000-000016040000}"/>
    <cellStyle name="style1494320681757" xfId="665" xr:uid="{00000000-0005-0000-0000-000017040000}"/>
    <cellStyle name="style1494320681788" xfId="666" xr:uid="{00000000-0005-0000-0000-000018040000}"/>
    <cellStyle name="style1494320681819" xfId="667" xr:uid="{00000000-0005-0000-0000-000019040000}"/>
    <cellStyle name="style1494320681835" xfId="668" xr:uid="{00000000-0005-0000-0000-00001A040000}"/>
    <cellStyle name="style1494320681851" xfId="669" xr:uid="{00000000-0005-0000-0000-00001B040000}"/>
    <cellStyle name="style1494320682538" xfId="670" xr:uid="{00000000-0005-0000-0000-00001C040000}"/>
    <cellStyle name="style1494320682569" xfId="671" xr:uid="{00000000-0005-0000-0000-00001D040000}"/>
    <cellStyle name="style1494320682601" xfId="672" xr:uid="{00000000-0005-0000-0000-00001E040000}"/>
    <cellStyle name="style1494320682632" xfId="673" xr:uid="{00000000-0005-0000-0000-00001F040000}"/>
    <cellStyle name="style1494320682663" xfId="674" xr:uid="{00000000-0005-0000-0000-000020040000}"/>
    <cellStyle name="style1494320682726" xfId="675" xr:uid="{00000000-0005-0000-0000-000021040000}"/>
    <cellStyle name="style1494320682757" xfId="676" xr:uid="{00000000-0005-0000-0000-000022040000}"/>
    <cellStyle name="style1494320682772" xfId="677" xr:uid="{00000000-0005-0000-0000-000023040000}"/>
    <cellStyle name="style1494320682804" xfId="678" xr:uid="{00000000-0005-0000-0000-000024040000}"/>
    <cellStyle name="style1494320682819" xfId="679" xr:uid="{00000000-0005-0000-0000-000025040000}"/>
    <cellStyle name="style1494320682835" xfId="680" xr:uid="{00000000-0005-0000-0000-000026040000}"/>
    <cellStyle name="style1494320682866" xfId="681" xr:uid="{00000000-0005-0000-0000-000027040000}"/>
    <cellStyle name="style1494320682882" xfId="682" xr:uid="{00000000-0005-0000-0000-000028040000}"/>
    <cellStyle name="style1494320682897" xfId="683" xr:uid="{00000000-0005-0000-0000-000029040000}"/>
    <cellStyle name="style1494320682929" xfId="684" xr:uid="{00000000-0005-0000-0000-00002A040000}"/>
    <cellStyle name="style1494320682944" xfId="685" xr:uid="{00000000-0005-0000-0000-00002B040000}"/>
    <cellStyle name="style1494320682960" xfId="686" xr:uid="{00000000-0005-0000-0000-00002C040000}"/>
    <cellStyle name="style1494320682991" xfId="687" xr:uid="{00000000-0005-0000-0000-00002D040000}"/>
    <cellStyle name="style1494320683007" xfId="688" xr:uid="{00000000-0005-0000-0000-00002E040000}"/>
    <cellStyle name="style1494320683038" xfId="689" xr:uid="{00000000-0005-0000-0000-00002F040000}"/>
    <cellStyle name="style1494320683054" xfId="690" xr:uid="{00000000-0005-0000-0000-000030040000}"/>
    <cellStyle name="style1494320683085" xfId="691" xr:uid="{00000000-0005-0000-0000-000031040000}"/>
    <cellStyle name="style1494320683116" xfId="692" xr:uid="{00000000-0005-0000-0000-000032040000}"/>
    <cellStyle name="style1494320683132" xfId="693" xr:uid="{00000000-0005-0000-0000-000033040000}"/>
    <cellStyle name="style1494320683163" xfId="694" xr:uid="{00000000-0005-0000-0000-000034040000}"/>
    <cellStyle name="style1494320683194" xfId="695" xr:uid="{00000000-0005-0000-0000-000035040000}"/>
    <cellStyle name="style1494320683210" xfId="696" xr:uid="{00000000-0005-0000-0000-000036040000}"/>
    <cellStyle name="style1494320683241" xfId="697" xr:uid="{00000000-0005-0000-0000-000037040000}"/>
    <cellStyle name="style1494320683991" xfId="698" xr:uid="{00000000-0005-0000-0000-000038040000}"/>
    <cellStyle name="style1494320684022" xfId="699" xr:uid="{00000000-0005-0000-0000-000039040000}"/>
    <cellStyle name="style1494320684038" xfId="700" xr:uid="{00000000-0005-0000-0000-00003A040000}"/>
    <cellStyle name="style1494320684069" xfId="701" xr:uid="{00000000-0005-0000-0000-00003B040000}"/>
    <cellStyle name="style1494320684085" xfId="702" xr:uid="{00000000-0005-0000-0000-00003C040000}"/>
    <cellStyle name="style1494320684101" xfId="703" xr:uid="{00000000-0005-0000-0000-00003D040000}"/>
    <cellStyle name="style1494320684132" xfId="704" xr:uid="{00000000-0005-0000-0000-00003E040000}"/>
    <cellStyle name="style1494320684179" xfId="705" xr:uid="{00000000-0005-0000-0000-00003F040000}"/>
    <cellStyle name="style1494320684194" xfId="706" xr:uid="{00000000-0005-0000-0000-000040040000}"/>
    <cellStyle name="style1494320684226" xfId="707" xr:uid="{00000000-0005-0000-0000-000041040000}"/>
    <cellStyle name="style1494320684241" xfId="708" xr:uid="{00000000-0005-0000-0000-000042040000}"/>
    <cellStyle name="style1494320684272" xfId="709" xr:uid="{00000000-0005-0000-0000-000043040000}"/>
    <cellStyle name="style1494320684288" xfId="710" xr:uid="{00000000-0005-0000-0000-000044040000}"/>
    <cellStyle name="style1494320684304" xfId="711" xr:uid="{00000000-0005-0000-0000-000045040000}"/>
    <cellStyle name="style1494320684335" xfId="712" xr:uid="{00000000-0005-0000-0000-000046040000}"/>
    <cellStyle name="style1494320684351" xfId="713" xr:uid="{00000000-0005-0000-0000-000047040000}"/>
    <cellStyle name="style1494320684382" xfId="714" xr:uid="{00000000-0005-0000-0000-000048040000}"/>
    <cellStyle name="style1494320684397" xfId="715" xr:uid="{00000000-0005-0000-0000-000049040000}"/>
    <cellStyle name="style1494320684413" xfId="716" xr:uid="{00000000-0005-0000-0000-00004A040000}"/>
    <cellStyle name="style1494320684444" xfId="717" xr:uid="{00000000-0005-0000-0000-00004B040000}"/>
    <cellStyle name="style1494320684460" xfId="718" xr:uid="{00000000-0005-0000-0000-00004C040000}"/>
    <cellStyle name="style1494320684491" xfId="719" xr:uid="{00000000-0005-0000-0000-00004D040000}"/>
    <cellStyle name="style1494320684522" xfId="720" xr:uid="{00000000-0005-0000-0000-00004E040000}"/>
    <cellStyle name="style1494320684538" xfId="721" xr:uid="{00000000-0005-0000-0000-00004F040000}"/>
    <cellStyle name="style1494320684554" xfId="722" xr:uid="{00000000-0005-0000-0000-000050040000}"/>
    <cellStyle name="style1494320684569" xfId="723" xr:uid="{00000000-0005-0000-0000-000051040000}"/>
    <cellStyle name="style1494320684601" xfId="724" xr:uid="{00000000-0005-0000-0000-000052040000}"/>
    <cellStyle name="style1494320684616" xfId="725" xr:uid="{00000000-0005-0000-0000-000053040000}"/>
    <cellStyle name="style1494320684647" xfId="726" xr:uid="{00000000-0005-0000-0000-000054040000}"/>
    <cellStyle name="style1494320684679" xfId="727" xr:uid="{00000000-0005-0000-0000-000055040000}"/>
    <cellStyle name="style1494320684710" xfId="728" xr:uid="{00000000-0005-0000-0000-000056040000}"/>
    <cellStyle name="style1494320684726" xfId="729" xr:uid="{00000000-0005-0000-0000-000057040000}"/>
    <cellStyle name="style1494320684757" xfId="730" xr:uid="{00000000-0005-0000-0000-000058040000}"/>
    <cellStyle name="style1494320684788" xfId="731" xr:uid="{00000000-0005-0000-0000-000059040000}"/>
    <cellStyle name="style1494320684819" xfId="732" xr:uid="{00000000-0005-0000-0000-00005A040000}"/>
    <cellStyle name="style1494320684882" xfId="733" xr:uid="{00000000-0005-0000-0000-00005B040000}"/>
    <cellStyle name="style1494320684897" xfId="734" xr:uid="{00000000-0005-0000-0000-00005C040000}"/>
    <cellStyle name="style1494320685944" xfId="735" xr:uid="{00000000-0005-0000-0000-00005D040000}"/>
    <cellStyle name="style1494320685960" xfId="736" xr:uid="{00000000-0005-0000-0000-00005E040000}"/>
    <cellStyle name="style1494320685991" xfId="737" xr:uid="{00000000-0005-0000-0000-00005F040000}"/>
    <cellStyle name="style1494320686007" xfId="738" xr:uid="{00000000-0005-0000-0000-000060040000}"/>
    <cellStyle name="style1494320686023" xfId="739" xr:uid="{00000000-0005-0000-0000-000061040000}"/>
    <cellStyle name="style1494320686038" xfId="740" xr:uid="{00000000-0005-0000-0000-000062040000}"/>
    <cellStyle name="style1494320686069" xfId="741" xr:uid="{00000000-0005-0000-0000-000063040000}"/>
    <cellStyle name="style1494320686085" xfId="742" xr:uid="{00000000-0005-0000-0000-000064040000}"/>
    <cellStyle name="style1494320686116" xfId="743" xr:uid="{00000000-0005-0000-0000-000065040000}"/>
    <cellStyle name="style1494320686132" xfId="744" xr:uid="{00000000-0005-0000-0000-000066040000}"/>
    <cellStyle name="style1494320686148" xfId="745" xr:uid="{00000000-0005-0000-0000-000067040000}"/>
    <cellStyle name="style1494320686179" xfId="746" xr:uid="{00000000-0005-0000-0000-000068040000}"/>
    <cellStyle name="style1494320686194" xfId="747" xr:uid="{00000000-0005-0000-0000-000069040000}"/>
    <cellStyle name="style1494320686226" xfId="748" xr:uid="{00000000-0005-0000-0000-00006A040000}"/>
    <cellStyle name="style1494320686241" xfId="749" xr:uid="{00000000-0005-0000-0000-00006B040000}"/>
    <cellStyle name="style1494320686257" xfId="750" xr:uid="{00000000-0005-0000-0000-00006C040000}"/>
    <cellStyle name="style1494320686288" xfId="751" xr:uid="{00000000-0005-0000-0000-00006D040000}"/>
    <cellStyle name="style1494320686304" xfId="752" xr:uid="{00000000-0005-0000-0000-00006E040000}"/>
    <cellStyle name="style1494320686319" xfId="753" xr:uid="{00000000-0005-0000-0000-00006F040000}"/>
    <cellStyle name="style1494320686351" xfId="754" xr:uid="{00000000-0005-0000-0000-000070040000}"/>
    <cellStyle name="style1494320686366" xfId="755" xr:uid="{00000000-0005-0000-0000-000071040000}"/>
    <cellStyle name="style1494320686382" xfId="756" xr:uid="{00000000-0005-0000-0000-000072040000}"/>
    <cellStyle name="style1494320686413" xfId="757" xr:uid="{00000000-0005-0000-0000-000073040000}"/>
    <cellStyle name="style1494320686429" xfId="758" xr:uid="{00000000-0005-0000-0000-000074040000}"/>
    <cellStyle name="style1494320686444" xfId="759" xr:uid="{00000000-0005-0000-0000-000075040000}"/>
    <cellStyle name="style1494320686460" xfId="760" xr:uid="{00000000-0005-0000-0000-000076040000}"/>
    <cellStyle name="style1494320686491" xfId="761" xr:uid="{00000000-0005-0000-0000-000077040000}"/>
    <cellStyle name="style1494320686507" xfId="762" xr:uid="{00000000-0005-0000-0000-000078040000}"/>
    <cellStyle name="style1494320686523" xfId="763" xr:uid="{00000000-0005-0000-0000-000079040000}"/>
    <cellStyle name="style1494320686554" xfId="764" xr:uid="{00000000-0005-0000-0000-00007A040000}"/>
    <cellStyle name="style1494320686569" xfId="765" xr:uid="{00000000-0005-0000-0000-00007B040000}"/>
    <cellStyle name="style1494320686585" xfId="766" xr:uid="{00000000-0005-0000-0000-00007C040000}"/>
    <cellStyle name="style1494320686632" xfId="767" xr:uid="{00000000-0005-0000-0000-00007D040000}"/>
    <cellStyle name="style1494320686726" xfId="768" xr:uid="{00000000-0005-0000-0000-00007E040000}"/>
    <cellStyle name="style1494320686757" xfId="769" xr:uid="{00000000-0005-0000-0000-00007F040000}"/>
    <cellStyle name="style1494320686773" xfId="770" xr:uid="{00000000-0005-0000-0000-000080040000}"/>
    <cellStyle name="style1494320688976" xfId="771" xr:uid="{00000000-0005-0000-0000-000081040000}"/>
    <cellStyle name="style1494320688991" xfId="772" xr:uid="{00000000-0005-0000-0000-000082040000}"/>
    <cellStyle name="style1494320689023" xfId="773" xr:uid="{00000000-0005-0000-0000-000083040000}"/>
    <cellStyle name="style1494320689038" xfId="774" xr:uid="{00000000-0005-0000-0000-000084040000}"/>
    <cellStyle name="style1494320689069" xfId="775" xr:uid="{00000000-0005-0000-0000-000085040000}"/>
    <cellStyle name="style1494320689101" xfId="776" xr:uid="{00000000-0005-0000-0000-000086040000}"/>
    <cellStyle name="style1494320689116" xfId="777" xr:uid="{00000000-0005-0000-0000-000087040000}"/>
    <cellStyle name="style1494320689148" xfId="778" xr:uid="{00000000-0005-0000-0000-000088040000}"/>
    <cellStyle name="style1494320689163" xfId="779" xr:uid="{00000000-0005-0000-0000-000089040000}"/>
    <cellStyle name="style1494320689179" xfId="780" xr:uid="{00000000-0005-0000-0000-00008A040000}"/>
    <cellStyle name="style1494320689210" xfId="781" xr:uid="{00000000-0005-0000-0000-00008B040000}"/>
    <cellStyle name="style1494320689226" xfId="782" xr:uid="{00000000-0005-0000-0000-00008C040000}"/>
    <cellStyle name="style1494320689257" xfId="783" xr:uid="{00000000-0005-0000-0000-00008D040000}"/>
    <cellStyle name="style1494320689288" xfId="784" xr:uid="{00000000-0005-0000-0000-00008E040000}"/>
    <cellStyle name="style1494320689319" xfId="785" xr:uid="{00000000-0005-0000-0000-00008F040000}"/>
    <cellStyle name="style1494320689351" xfId="786" xr:uid="{00000000-0005-0000-0000-000090040000}"/>
    <cellStyle name="style1494320689382" xfId="787" xr:uid="{00000000-0005-0000-0000-000091040000}"/>
    <cellStyle name="style1494320689398" xfId="788" xr:uid="{00000000-0005-0000-0000-000092040000}"/>
    <cellStyle name="style1494320689429" xfId="789" xr:uid="{00000000-0005-0000-0000-000093040000}"/>
    <cellStyle name="style1494320689460" xfId="790" xr:uid="{00000000-0005-0000-0000-000094040000}"/>
    <cellStyle name="style1494320689476" xfId="791" xr:uid="{00000000-0005-0000-0000-000095040000}"/>
    <cellStyle name="style1494320689507" xfId="792" xr:uid="{00000000-0005-0000-0000-000096040000}"/>
    <cellStyle name="style1494320689523" xfId="793" xr:uid="{00000000-0005-0000-0000-000097040000}"/>
    <cellStyle name="style1494320689554" xfId="794" xr:uid="{00000000-0005-0000-0000-000098040000}"/>
    <cellStyle name="style1494320689601" xfId="795" xr:uid="{00000000-0005-0000-0000-000099040000}"/>
    <cellStyle name="style1494320689632" xfId="796" xr:uid="{00000000-0005-0000-0000-00009A040000}"/>
    <cellStyle name="style1494320689663" xfId="797" xr:uid="{00000000-0005-0000-0000-00009B040000}"/>
    <cellStyle name="style1494320690413" xfId="798" xr:uid="{00000000-0005-0000-0000-00009C040000}"/>
    <cellStyle name="style1494320690444" xfId="799" xr:uid="{00000000-0005-0000-0000-00009D040000}"/>
    <cellStyle name="style1494320690460" xfId="800" xr:uid="{00000000-0005-0000-0000-00009E040000}"/>
    <cellStyle name="style1494320690491" xfId="801" xr:uid="{00000000-0005-0000-0000-00009F040000}"/>
    <cellStyle name="style1494320690507" xfId="802" xr:uid="{00000000-0005-0000-0000-0000A0040000}"/>
    <cellStyle name="style1494320690523" xfId="803" xr:uid="{00000000-0005-0000-0000-0000A1040000}"/>
    <cellStyle name="style1494320690554" xfId="804" xr:uid="{00000000-0005-0000-0000-0000A2040000}"/>
    <cellStyle name="style1494320690569" xfId="805" xr:uid="{00000000-0005-0000-0000-0000A3040000}"/>
    <cellStyle name="style1494320690585" xfId="806" xr:uid="{00000000-0005-0000-0000-0000A4040000}"/>
    <cellStyle name="style1494320690616" xfId="807" xr:uid="{00000000-0005-0000-0000-0000A5040000}"/>
    <cellStyle name="style1494320690632" xfId="808" xr:uid="{00000000-0005-0000-0000-0000A6040000}"/>
    <cellStyle name="style1494320690663" xfId="809" xr:uid="{00000000-0005-0000-0000-0000A7040000}"/>
    <cellStyle name="style1494320690679" xfId="810" xr:uid="{00000000-0005-0000-0000-0000A8040000}"/>
    <cellStyle name="style1494320690694" xfId="811" xr:uid="{00000000-0005-0000-0000-0000A9040000}"/>
    <cellStyle name="style1494320690726" xfId="812" xr:uid="{00000000-0005-0000-0000-0000AA040000}"/>
    <cellStyle name="style1494320690741" xfId="813" xr:uid="{00000000-0005-0000-0000-0000AB040000}"/>
    <cellStyle name="style1494320690757" xfId="814" xr:uid="{00000000-0005-0000-0000-0000AC040000}"/>
    <cellStyle name="style1494320690788" xfId="815" xr:uid="{00000000-0005-0000-0000-0000AD040000}"/>
    <cellStyle name="style1494320690804" xfId="816" xr:uid="{00000000-0005-0000-0000-0000AE040000}"/>
    <cellStyle name="style1494320690819" xfId="817" xr:uid="{00000000-0005-0000-0000-0000AF040000}"/>
    <cellStyle name="style1494320690851" xfId="818" xr:uid="{00000000-0005-0000-0000-0000B0040000}"/>
    <cellStyle name="style1494320690882" xfId="819" xr:uid="{00000000-0005-0000-0000-0000B1040000}"/>
    <cellStyle name="style1494320690913" xfId="820" xr:uid="{00000000-0005-0000-0000-0000B2040000}"/>
    <cellStyle name="style1494320690929" xfId="821" xr:uid="{00000000-0005-0000-0000-0000B3040000}"/>
    <cellStyle name="style1494320690944" xfId="822" xr:uid="{00000000-0005-0000-0000-0000B4040000}"/>
    <cellStyle name="style1494320690976" xfId="823" xr:uid="{00000000-0005-0000-0000-0000B5040000}"/>
    <cellStyle name="style1494320690991" xfId="824" xr:uid="{00000000-0005-0000-0000-0000B6040000}"/>
    <cellStyle name="style1494320691023" xfId="825" xr:uid="{00000000-0005-0000-0000-0000B7040000}"/>
    <cellStyle name="style1494320691038" xfId="826" xr:uid="{00000000-0005-0000-0000-0000B8040000}"/>
    <cellStyle name="style1494320691054" xfId="827" xr:uid="{00000000-0005-0000-0000-0000B9040000}"/>
    <cellStyle name="style1494320691085" xfId="828" xr:uid="{00000000-0005-0000-0000-0000BA040000}"/>
    <cellStyle name="style1494320691101" xfId="829" xr:uid="{00000000-0005-0000-0000-0000BB040000}"/>
    <cellStyle name="style1494320691132" xfId="830" xr:uid="{00000000-0005-0000-0000-0000BC040000}"/>
    <cellStyle name="style1494320691163" xfId="831" xr:uid="{00000000-0005-0000-0000-0000BD040000}"/>
    <cellStyle name="style1494320691179" xfId="832" xr:uid="{00000000-0005-0000-0000-0000BE040000}"/>
    <cellStyle name="style1494320691194" xfId="833" xr:uid="{00000000-0005-0000-0000-0000BF040000}"/>
    <cellStyle name="style1494320693538" xfId="834" xr:uid="{00000000-0005-0000-0000-0000C0040000}"/>
    <cellStyle name="style1494320693570" xfId="835" xr:uid="{00000000-0005-0000-0000-0000C1040000}"/>
    <cellStyle name="style1494320693585" xfId="836" xr:uid="{00000000-0005-0000-0000-0000C2040000}"/>
    <cellStyle name="style1494320693616" xfId="837" xr:uid="{00000000-0005-0000-0000-0000C3040000}"/>
    <cellStyle name="style1494320693632" xfId="838" xr:uid="{00000000-0005-0000-0000-0000C4040000}"/>
    <cellStyle name="style1494320693648" xfId="839" xr:uid="{00000000-0005-0000-0000-0000C5040000}"/>
    <cellStyle name="style1494320693679" xfId="840" xr:uid="{00000000-0005-0000-0000-0000C6040000}"/>
    <cellStyle name="style1494320693695" xfId="841" xr:uid="{00000000-0005-0000-0000-0000C7040000}"/>
    <cellStyle name="style1494320693710" xfId="842" xr:uid="{00000000-0005-0000-0000-0000C8040000}"/>
    <cellStyle name="style1494320693741" xfId="843" xr:uid="{00000000-0005-0000-0000-0000C9040000}"/>
    <cellStyle name="style1494320693757" xfId="844" xr:uid="{00000000-0005-0000-0000-0000CA040000}"/>
    <cellStyle name="style1494320693773" xfId="845" xr:uid="{00000000-0005-0000-0000-0000CB040000}"/>
    <cellStyle name="style1494320693804" xfId="846" xr:uid="{00000000-0005-0000-0000-0000CC040000}"/>
    <cellStyle name="style1494320693820" xfId="847" xr:uid="{00000000-0005-0000-0000-0000CD040000}"/>
    <cellStyle name="style1494320693851" xfId="848" xr:uid="{00000000-0005-0000-0000-0000CE040000}"/>
    <cellStyle name="style1494320693866" xfId="849" xr:uid="{00000000-0005-0000-0000-0000CF040000}"/>
    <cellStyle name="style1494320693882" xfId="850" xr:uid="{00000000-0005-0000-0000-0000D0040000}"/>
    <cellStyle name="style1494320693913" xfId="851" xr:uid="{00000000-0005-0000-0000-0000D1040000}"/>
    <cellStyle name="style1494320693929" xfId="852" xr:uid="{00000000-0005-0000-0000-0000D2040000}"/>
    <cellStyle name="style1494320693960" xfId="853" xr:uid="{00000000-0005-0000-0000-0000D3040000}"/>
    <cellStyle name="style1494320693976" xfId="854" xr:uid="{00000000-0005-0000-0000-0000D4040000}"/>
    <cellStyle name="style1494320693991" xfId="855" xr:uid="{00000000-0005-0000-0000-0000D5040000}"/>
    <cellStyle name="style1494320694023" xfId="856" xr:uid="{00000000-0005-0000-0000-0000D6040000}"/>
    <cellStyle name="style1494320694038" xfId="857" xr:uid="{00000000-0005-0000-0000-0000D7040000}"/>
    <cellStyle name="style1494320694070" xfId="858" xr:uid="{00000000-0005-0000-0000-0000D8040000}"/>
    <cellStyle name="style1494320694085" xfId="859" xr:uid="{00000000-0005-0000-0000-0000D9040000}"/>
    <cellStyle name="style1494320694116" xfId="860" xr:uid="{00000000-0005-0000-0000-0000DA040000}"/>
    <cellStyle name="style1494320694148" xfId="861" xr:uid="{00000000-0005-0000-0000-0000DB040000}"/>
    <cellStyle name="style1494320694163" xfId="862" xr:uid="{00000000-0005-0000-0000-0000DC040000}"/>
    <cellStyle name="style1494320694195" xfId="863" xr:uid="{00000000-0005-0000-0000-0000DD040000}"/>
    <cellStyle name="style1494320694210" xfId="864" xr:uid="{00000000-0005-0000-0000-0000DE040000}"/>
    <cellStyle name="style1494320694226" xfId="865" xr:uid="{00000000-0005-0000-0000-0000DF040000}"/>
    <cellStyle name="style1494320694273" xfId="866" xr:uid="{00000000-0005-0000-0000-0000E0040000}"/>
    <cellStyle name="style1494320694304" xfId="867" xr:uid="{00000000-0005-0000-0000-0000E1040000}"/>
    <cellStyle name="style1494320694320" xfId="868" xr:uid="{00000000-0005-0000-0000-0000E2040000}"/>
    <cellStyle name="style1494320694335" xfId="869" xr:uid="{00000000-0005-0000-0000-0000E3040000}"/>
    <cellStyle name="style1494320698148" xfId="870" xr:uid="{00000000-0005-0000-0000-0000E4040000}"/>
    <cellStyle name="style1494320698179" xfId="871" xr:uid="{00000000-0005-0000-0000-0000E5040000}"/>
    <cellStyle name="style1494320698195" xfId="872" xr:uid="{00000000-0005-0000-0000-0000E6040000}"/>
    <cellStyle name="style1494320698210" xfId="873" xr:uid="{00000000-0005-0000-0000-0000E7040000}"/>
    <cellStyle name="style1494320698242" xfId="874" xr:uid="{00000000-0005-0000-0000-0000E8040000}"/>
    <cellStyle name="style1494320698257" xfId="875" xr:uid="{00000000-0005-0000-0000-0000E9040000}"/>
    <cellStyle name="style1494320698288" xfId="876" xr:uid="{00000000-0005-0000-0000-0000EA040000}"/>
    <cellStyle name="style1494320698304" xfId="877" xr:uid="{00000000-0005-0000-0000-0000EB040000}"/>
    <cellStyle name="style1494320698320" xfId="878" xr:uid="{00000000-0005-0000-0000-0000EC040000}"/>
    <cellStyle name="style1494320698351" xfId="879" xr:uid="{00000000-0005-0000-0000-0000ED040000}"/>
    <cellStyle name="style1494320698367" xfId="880" xr:uid="{00000000-0005-0000-0000-0000EE040000}"/>
    <cellStyle name="style1494320698382" xfId="881" xr:uid="{00000000-0005-0000-0000-0000EF040000}"/>
    <cellStyle name="style1494320698413" xfId="882" xr:uid="{00000000-0005-0000-0000-0000F0040000}"/>
    <cellStyle name="style1494320698429" xfId="883" xr:uid="{00000000-0005-0000-0000-0000F1040000}"/>
    <cellStyle name="style1494320698445" xfId="884" xr:uid="{00000000-0005-0000-0000-0000F2040000}"/>
    <cellStyle name="style1494320698476" xfId="885" xr:uid="{00000000-0005-0000-0000-0000F3040000}"/>
    <cellStyle name="style1494320698492" xfId="886" xr:uid="{00000000-0005-0000-0000-0000F4040000}"/>
    <cellStyle name="style1494320698523" xfId="887" xr:uid="{00000000-0005-0000-0000-0000F5040000}"/>
    <cellStyle name="style1494320698538" xfId="888" xr:uid="{00000000-0005-0000-0000-0000F6040000}"/>
    <cellStyle name="style1494320698554" xfId="889" xr:uid="{00000000-0005-0000-0000-0000F7040000}"/>
    <cellStyle name="style1494320698570" xfId="890" xr:uid="{00000000-0005-0000-0000-0000F8040000}"/>
    <cellStyle name="style1494320698601" xfId="891" xr:uid="{00000000-0005-0000-0000-0000F9040000}"/>
    <cellStyle name="style1494320698617" xfId="892" xr:uid="{00000000-0005-0000-0000-0000FA040000}"/>
    <cellStyle name="style1494320698648" xfId="893" xr:uid="{00000000-0005-0000-0000-0000FB040000}"/>
    <cellStyle name="style1494320698663" xfId="894" xr:uid="{00000000-0005-0000-0000-0000FC040000}"/>
    <cellStyle name="style1494320698679" xfId="895" xr:uid="{00000000-0005-0000-0000-0000FD040000}"/>
    <cellStyle name="style1494320698710" xfId="896" xr:uid="{00000000-0005-0000-0000-0000FE040000}"/>
    <cellStyle name="style1494320698726" xfId="897" xr:uid="{00000000-0005-0000-0000-0000FF040000}"/>
    <cellStyle name="style1494320698757" xfId="898" xr:uid="{00000000-0005-0000-0000-000000050000}"/>
    <cellStyle name="style1494320698773" xfId="899" xr:uid="{00000000-0005-0000-0000-000001050000}"/>
    <cellStyle name="style1494320698788" xfId="900" xr:uid="{00000000-0005-0000-0000-000002050000}"/>
    <cellStyle name="style1494320698820" xfId="901" xr:uid="{00000000-0005-0000-0000-000003050000}"/>
    <cellStyle name="style1494320698851" xfId="902" xr:uid="{00000000-0005-0000-0000-000004050000}"/>
    <cellStyle name="style1494320698867" xfId="903" xr:uid="{00000000-0005-0000-0000-000005050000}"/>
    <cellStyle name="style1494320698945" xfId="904" xr:uid="{00000000-0005-0000-0000-000006050000}"/>
    <cellStyle name="style1494320698960" xfId="905" xr:uid="{00000000-0005-0000-0000-000007050000}"/>
    <cellStyle name="style1494320699710" xfId="906" xr:uid="{00000000-0005-0000-0000-000008050000}"/>
    <cellStyle name="style1494320699742" xfId="907" xr:uid="{00000000-0005-0000-0000-000009050000}"/>
    <cellStyle name="style1494320699773" xfId="908" xr:uid="{00000000-0005-0000-0000-00000A050000}"/>
    <cellStyle name="style1494320699788" xfId="909" xr:uid="{00000000-0005-0000-0000-00000B050000}"/>
    <cellStyle name="style1494320699804" xfId="910" xr:uid="{00000000-0005-0000-0000-00000C050000}"/>
    <cellStyle name="style1494320699835" xfId="911" xr:uid="{00000000-0005-0000-0000-00000D050000}"/>
    <cellStyle name="style1494320699851" xfId="912" xr:uid="{00000000-0005-0000-0000-00000E050000}"/>
    <cellStyle name="style1494320699867" xfId="913" xr:uid="{00000000-0005-0000-0000-00000F050000}"/>
    <cellStyle name="style1494320699898" xfId="914" xr:uid="{00000000-0005-0000-0000-000010050000}"/>
    <cellStyle name="style1494320699913" xfId="915" xr:uid="{00000000-0005-0000-0000-000011050000}"/>
    <cellStyle name="style1494320699929" xfId="916" xr:uid="{00000000-0005-0000-0000-000012050000}"/>
    <cellStyle name="style1494320699960" xfId="917" xr:uid="{00000000-0005-0000-0000-000013050000}"/>
    <cellStyle name="style1494320699976" xfId="918" xr:uid="{00000000-0005-0000-0000-000014050000}"/>
    <cellStyle name="style1494320699992" xfId="919" xr:uid="{00000000-0005-0000-0000-000015050000}"/>
    <cellStyle name="style1494320700023" xfId="920" xr:uid="{00000000-0005-0000-0000-000016050000}"/>
    <cellStyle name="style1494320700054" xfId="921" xr:uid="{00000000-0005-0000-0000-000017050000}"/>
    <cellStyle name="style1494320700070" xfId="922" xr:uid="{00000000-0005-0000-0000-000018050000}"/>
    <cellStyle name="style1494320700085" xfId="923" xr:uid="{00000000-0005-0000-0000-000019050000}"/>
    <cellStyle name="style1494320700117" xfId="924" xr:uid="{00000000-0005-0000-0000-00001A050000}"/>
    <cellStyle name="style1494320700132" xfId="925" xr:uid="{00000000-0005-0000-0000-00001B050000}"/>
    <cellStyle name="style1494320700148" xfId="926" xr:uid="{00000000-0005-0000-0000-00001C050000}"/>
    <cellStyle name="style1494320700163" xfId="927" xr:uid="{00000000-0005-0000-0000-00001D050000}"/>
    <cellStyle name="style1494320700195" xfId="928" xr:uid="{00000000-0005-0000-0000-00001E050000}"/>
    <cellStyle name="style1494320700210" xfId="929" xr:uid="{00000000-0005-0000-0000-00001F050000}"/>
    <cellStyle name="style1494320700226" xfId="930" xr:uid="{00000000-0005-0000-0000-000020050000}"/>
    <cellStyle name="style1494320700257" xfId="931" xr:uid="{00000000-0005-0000-0000-000021050000}"/>
    <cellStyle name="style1494320700320" xfId="932" xr:uid="{00000000-0005-0000-0000-000022050000}"/>
    <cellStyle name="style1494320700335" xfId="933" xr:uid="{00000000-0005-0000-0000-000023050000}"/>
    <cellStyle name="style1494320700367" xfId="934" xr:uid="{00000000-0005-0000-0000-000024050000}"/>
    <cellStyle name="style1494320700382" xfId="935" xr:uid="{00000000-0005-0000-0000-000025050000}"/>
    <cellStyle name="style1494320700413" xfId="936" xr:uid="{00000000-0005-0000-0000-000026050000}"/>
    <cellStyle name="style1494320700429" xfId="937" xr:uid="{00000000-0005-0000-0000-000027050000}"/>
    <cellStyle name="style1494320700460" xfId="938" xr:uid="{00000000-0005-0000-0000-000028050000}"/>
    <cellStyle name="style1494320700476" xfId="939" xr:uid="{00000000-0005-0000-0000-000029050000}"/>
    <cellStyle name="style1494320700507" xfId="940" xr:uid="{00000000-0005-0000-0000-00002A050000}"/>
    <cellStyle name="style1494320700523" xfId="941" xr:uid="{00000000-0005-0000-0000-00002B050000}"/>
    <cellStyle name="style1494320701335" xfId="942" xr:uid="{00000000-0005-0000-0000-00002C050000}"/>
    <cellStyle name="style1494320701351" xfId="943" xr:uid="{00000000-0005-0000-0000-00002D050000}"/>
    <cellStyle name="style1494320701367" xfId="944" xr:uid="{00000000-0005-0000-0000-00002E050000}"/>
    <cellStyle name="style1494320701398" xfId="945" xr:uid="{00000000-0005-0000-0000-00002F050000}"/>
    <cellStyle name="style1494320701413" xfId="946" xr:uid="{00000000-0005-0000-0000-000030050000}"/>
    <cellStyle name="style1494320701429" xfId="947" xr:uid="{00000000-0005-0000-0000-000031050000}"/>
    <cellStyle name="style1494320701460" xfId="948" xr:uid="{00000000-0005-0000-0000-000032050000}"/>
    <cellStyle name="style1494320701476" xfId="949" xr:uid="{00000000-0005-0000-0000-000033050000}"/>
    <cellStyle name="style1494320701492" xfId="950" xr:uid="{00000000-0005-0000-0000-000034050000}"/>
    <cellStyle name="style1494320701523" xfId="951" xr:uid="{00000000-0005-0000-0000-000035050000}"/>
    <cellStyle name="style1494320701538" xfId="952" xr:uid="{00000000-0005-0000-0000-000036050000}"/>
    <cellStyle name="style1494320701554" xfId="953" xr:uid="{00000000-0005-0000-0000-000037050000}"/>
    <cellStyle name="style1494320701570" xfId="954" xr:uid="{00000000-0005-0000-0000-000038050000}"/>
    <cellStyle name="style1494320701601" xfId="955" xr:uid="{00000000-0005-0000-0000-000039050000}"/>
    <cellStyle name="style1494320701632" xfId="956" xr:uid="{00000000-0005-0000-0000-00003A050000}"/>
    <cellStyle name="style1494320701648" xfId="957" xr:uid="{00000000-0005-0000-0000-00003B050000}"/>
    <cellStyle name="style1494320701679" xfId="958" xr:uid="{00000000-0005-0000-0000-00003C050000}"/>
    <cellStyle name="style1494320701695" xfId="959" xr:uid="{00000000-0005-0000-0000-00003D050000}"/>
    <cellStyle name="style1494320701757" xfId="960" xr:uid="{00000000-0005-0000-0000-00003E050000}"/>
    <cellStyle name="style1494320701788" xfId="961" xr:uid="{00000000-0005-0000-0000-00003F050000}"/>
    <cellStyle name="style1494320701804" xfId="962" xr:uid="{00000000-0005-0000-0000-000040050000}"/>
    <cellStyle name="style1494320701835" xfId="963" xr:uid="{00000000-0005-0000-0000-000041050000}"/>
    <cellStyle name="style1494320701851" xfId="964" xr:uid="{00000000-0005-0000-0000-000042050000}"/>
    <cellStyle name="style1494320702726" xfId="965" xr:uid="{00000000-0005-0000-0000-000043050000}"/>
    <cellStyle name="style1494320702757" xfId="966" xr:uid="{00000000-0005-0000-0000-000044050000}"/>
    <cellStyle name="style1494320702789" xfId="967" xr:uid="{00000000-0005-0000-0000-000045050000}"/>
    <cellStyle name="style1494320702820" xfId="968" xr:uid="{00000000-0005-0000-0000-000046050000}"/>
    <cellStyle name="style1494320702835" xfId="969" xr:uid="{00000000-0005-0000-0000-000047050000}"/>
    <cellStyle name="style1494320702867" xfId="970" xr:uid="{00000000-0005-0000-0000-000048050000}"/>
    <cellStyle name="style1494320702898" xfId="971" xr:uid="{00000000-0005-0000-0000-000049050000}"/>
    <cellStyle name="style1494320702929" xfId="972" xr:uid="{00000000-0005-0000-0000-00004A050000}"/>
    <cellStyle name="style1494320702960" xfId="973" xr:uid="{00000000-0005-0000-0000-00004B050000}"/>
    <cellStyle name="style1494320702976" xfId="974" xr:uid="{00000000-0005-0000-0000-00004C050000}"/>
    <cellStyle name="style1494320703007" xfId="975" xr:uid="{00000000-0005-0000-0000-00004D050000}"/>
    <cellStyle name="style1494320703039" xfId="976" xr:uid="{00000000-0005-0000-0000-00004E050000}"/>
    <cellStyle name="style1494320703070" xfId="977" xr:uid="{00000000-0005-0000-0000-00004F050000}"/>
    <cellStyle name="style1494320703101" xfId="978" xr:uid="{00000000-0005-0000-0000-000050050000}"/>
    <cellStyle name="style1494320703148" xfId="979" xr:uid="{00000000-0005-0000-0000-000051050000}"/>
    <cellStyle name="style1494320703179" xfId="980" xr:uid="{00000000-0005-0000-0000-000052050000}"/>
    <cellStyle name="style1494320703210" xfId="981" xr:uid="{00000000-0005-0000-0000-000053050000}"/>
    <cellStyle name="style1494320703242" xfId="982" xr:uid="{00000000-0005-0000-0000-000054050000}"/>
    <cellStyle name="style1494320703273" xfId="983" xr:uid="{00000000-0005-0000-0000-000055050000}"/>
    <cellStyle name="style1494320703289" xfId="984" xr:uid="{00000000-0005-0000-0000-000056050000}"/>
    <cellStyle name="style1494320703304" xfId="985" xr:uid="{00000000-0005-0000-0000-000057050000}"/>
    <cellStyle name="style1494320703335" xfId="986" xr:uid="{00000000-0005-0000-0000-000058050000}"/>
    <cellStyle name="style1494320703414" xfId="987" xr:uid="{00000000-0005-0000-0000-000059050000}"/>
    <cellStyle name="style1494320703429" xfId="988" xr:uid="{00000000-0005-0000-0000-00005A050000}"/>
    <cellStyle name="style1494320703445" xfId="989" xr:uid="{00000000-0005-0000-0000-00005B050000}"/>
    <cellStyle name="style1494320703476" xfId="990" xr:uid="{00000000-0005-0000-0000-00005C050000}"/>
    <cellStyle name="style1494320703492" xfId="991" xr:uid="{00000000-0005-0000-0000-00005D050000}"/>
    <cellStyle name="style1494320703507" xfId="992" xr:uid="{00000000-0005-0000-0000-00005E050000}"/>
    <cellStyle name="style1494320703539" xfId="993" xr:uid="{00000000-0005-0000-0000-00005F050000}"/>
    <cellStyle name="style1494320703554" xfId="994" xr:uid="{00000000-0005-0000-0000-000060050000}"/>
    <cellStyle name="style1494320703585" xfId="995" xr:uid="{00000000-0005-0000-0000-000061050000}"/>
    <cellStyle name="style1494320703601" xfId="996" xr:uid="{00000000-0005-0000-0000-000062050000}"/>
    <cellStyle name="style1494320703617" xfId="997" xr:uid="{00000000-0005-0000-0000-000063050000}"/>
    <cellStyle name="style1494320703648" xfId="998" xr:uid="{00000000-0005-0000-0000-000064050000}"/>
    <cellStyle name="style1494320703679" xfId="999" xr:uid="{00000000-0005-0000-0000-000065050000}"/>
    <cellStyle name="style1494320703695" xfId="1000" xr:uid="{00000000-0005-0000-0000-000066050000}"/>
    <cellStyle name="style1494320703726" xfId="1001" xr:uid="{00000000-0005-0000-0000-000067050000}"/>
    <cellStyle name="style1494320703742" xfId="1002" xr:uid="{00000000-0005-0000-0000-000068050000}"/>
    <cellStyle name="style1494320703757" xfId="1003" xr:uid="{00000000-0005-0000-0000-000069050000}"/>
    <cellStyle name="style1494320704523" xfId="1004" xr:uid="{00000000-0005-0000-0000-00006A050000}"/>
    <cellStyle name="style1494320704554" xfId="1005" xr:uid="{00000000-0005-0000-0000-00006B050000}"/>
    <cellStyle name="style1494320704570" xfId="1006" xr:uid="{00000000-0005-0000-0000-00006C050000}"/>
    <cellStyle name="style1494320704585" xfId="1007" xr:uid="{00000000-0005-0000-0000-00006D050000}"/>
    <cellStyle name="style1494320704617" xfId="1008" xr:uid="{00000000-0005-0000-0000-00006E050000}"/>
    <cellStyle name="style1494320704632" xfId="1009" xr:uid="{00000000-0005-0000-0000-00006F050000}"/>
    <cellStyle name="style1494320704648" xfId="1010" xr:uid="{00000000-0005-0000-0000-000070050000}"/>
    <cellStyle name="style1494320704679" xfId="1011" xr:uid="{00000000-0005-0000-0000-000071050000}"/>
    <cellStyle name="style1494320704695" xfId="1012" xr:uid="{00000000-0005-0000-0000-000072050000}"/>
    <cellStyle name="style1494320704773" xfId="1013" xr:uid="{00000000-0005-0000-0000-000073050000}"/>
    <cellStyle name="style1494320704789" xfId="1014" xr:uid="{00000000-0005-0000-0000-000074050000}"/>
    <cellStyle name="style1494320704820" xfId="1015" xr:uid="{00000000-0005-0000-0000-000075050000}"/>
    <cellStyle name="style1494320704835" xfId="1016" xr:uid="{00000000-0005-0000-0000-000076050000}"/>
    <cellStyle name="style1494320704867" xfId="1017" xr:uid="{00000000-0005-0000-0000-000077050000}"/>
    <cellStyle name="style1494320704882" xfId="1018" xr:uid="{00000000-0005-0000-0000-000078050000}"/>
    <cellStyle name="style1494320704898" xfId="1019" xr:uid="{00000000-0005-0000-0000-000079050000}"/>
    <cellStyle name="style1494320704929" xfId="1020" xr:uid="{00000000-0005-0000-0000-00007A050000}"/>
    <cellStyle name="style1494320704960" xfId="1021" xr:uid="{00000000-0005-0000-0000-00007B050000}"/>
    <cellStyle name="style1494320704976" xfId="1022" xr:uid="{00000000-0005-0000-0000-00007C050000}"/>
    <cellStyle name="style1494320705007" xfId="1023" xr:uid="{00000000-0005-0000-0000-00007D050000}"/>
    <cellStyle name="style1494320705039" xfId="1024" xr:uid="{00000000-0005-0000-0000-00007E050000}"/>
    <cellStyle name="style1494320705054" xfId="1025" xr:uid="{00000000-0005-0000-0000-00007F050000}"/>
    <cellStyle name="style1494320705085" xfId="1026" xr:uid="{00000000-0005-0000-0000-000080050000}"/>
    <cellStyle name="style1494320705101" xfId="1027" xr:uid="{00000000-0005-0000-0000-000081050000}"/>
    <cellStyle name="style1494320705117" xfId="1028" xr:uid="{00000000-0005-0000-0000-000082050000}"/>
    <cellStyle name="style1494320705148" xfId="1029" xr:uid="{00000000-0005-0000-0000-000083050000}"/>
    <cellStyle name="style1494320705179" xfId="1030" xr:uid="{00000000-0005-0000-0000-000084050000}"/>
    <cellStyle name="style1494320705195" xfId="1031" xr:uid="{00000000-0005-0000-0000-000085050000}"/>
    <cellStyle name="style1494320705210" xfId="1032" xr:uid="{00000000-0005-0000-0000-000086050000}"/>
    <cellStyle name="style1494320705242" xfId="1033" xr:uid="{00000000-0005-0000-0000-000087050000}"/>
    <cellStyle name="style1494320705257" xfId="1034" xr:uid="{00000000-0005-0000-0000-000088050000}"/>
    <cellStyle name="style1494320705273" xfId="1035" xr:uid="{00000000-0005-0000-0000-000089050000}"/>
    <cellStyle name="style1494320705304" xfId="1036" xr:uid="{00000000-0005-0000-0000-00008A050000}"/>
    <cellStyle name="style1494320705335" xfId="1037" xr:uid="{00000000-0005-0000-0000-00008B050000}"/>
    <cellStyle name="style1494320705367" xfId="1038" xr:uid="{00000000-0005-0000-0000-00008C050000}"/>
    <cellStyle name="style1494320705382" xfId="1039" xr:uid="{00000000-0005-0000-0000-00008D050000}"/>
    <cellStyle name="style1494320705398" xfId="1040" xr:uid="{00000000-0005-0000-0000-00008E050000}"/>
    <cellStyle name="style1494320706148" xfId="1041" xr:uid="{00000000-0005-0000-0000-00008F050000}"/>
    <cellStyle name="style1494320706179" xfId="1042" xr:uid="{00000000-0005-0000-0000-000090050000}"/>
    <cellStyle name="style1494320706195" xfId="1043" xr:uid="{00000000-0005-0000-0000-000091050000}"/>
    <cellStyle name="style1494320706273" xfId="1044" xr:uid="{00000000-0005-0000-0000-000092050000}"/>
    <cellStyle name="style1494320706289" xfId="1045" xr:uid="{00000000-0005-0000-0000-000093050000}"/>
    <cellStyle name="style1494320706320" xfId="1046" xr:uid="{00000000-0005-0000-0000-000094050000}"/>
    <cellStyle name="style1494320706335" xfId="1047" xr:uid="{00000000-0005-0000-0000-000095050000}"/>
    <cellStyle name="style1494320706351" xfId="1048" xr:uid="{00000000-0005-0000-0000-000096050000}"/>
    <cellStyle name="style1494320706382" xfId="1049" xr:uid="{00000000-0005-0000-0000-000097050000}"/>
    <cellStyle name="style1494320706398" xfId="1050" xr:uid="{00000000-0005-0000-0000-000098050000}"/>
    <cellStyle name="style1494320706429" xfId="1051" xr:uid="{00000000-0005-0000-0000-000099050000}"/>
    <cellStyle name="style1494320706445" xfId="1052" xr:uid="{00000000-0005-0000-0000-00009A050000}"/>
    <cellStyle name="style1494320706460" xfId="1053" xr:uid="{00000000-0005-0000-0000-00009B050000}"/>
    <cellStyle name="style1494320706492" xfId="1054" xr:uid="{00000000-0005-0000-0000-00009C050000}"/>
    <cellStyle name="style1494320706523" xfId="1055" xr:uid="{00000000-0005-0000-0000-00009D050000}"/>
    <cellStyle name="style1494320706539" xfId="1056" xr:uid="{00000000-0005-0000-0000-00009E050000}"/>
    <cellStyle name="style1494320706554" xfId="1057" xr:uid="{00000000-0005-0000-0000-00009F050000}"/>
    <cellStyle name="style1494320706585" xfId="1058" xr:uid="{00000000-0005-0000-0000-0000A0050000}"/>
    <cellStyle name="style1494320706601" xfId="1059" xr:uid="{00000000-0005-0000-0000-0000A1050000}"/>
    <cellStyle name="style1494320706632" xfId="1060" xr:uid="{00000000-0005-0000-0000-0000A2050000}"/>
    <cellStyle name="style1494320706648" xfId="1061" xr:uid="{00000000-0005-0000-0000-0000A3050000}"/>
    <cellStyle name="style1494320706664" xfId="1062" xr:uid="{00000000-0005-0000-0000-0000A4050000}"/>
    <cellStyle name="style1494320706695" xfId="1063" xr:uid="{00000000-0005-0000-0000-0000A5050000}"/>
    <cellStyle name="style1494320706710" xfId="1064" xr:uid="{00000000-0005-0000-0000-0000A6050000}"/>
    <cellStyle name="style1494320706742" xfId="1065" xr:uid="{00000000-0005-0000-0000-0000A7050000}"/>
    <cellStyle name="style1494320706757" xfId="1066" xr:uid="{00000000-0005-0000-0000-0000A8050000}"/>
    <cellStyle name="style1494320706773" xfId="1067" xr:uid="{00000000-0005-0000-0000-0000A9050000}"/>
    <cellStyle name="style1494320707570" xfId="1068" xr:uid="{00000000-0005-0000-0000-0000AA050000}"/>
    <cellStyle name="style1494320707601" xfId="1069" xr:uid="{00000000-0005-0000-0000-0000AB050000}"/>
    <cellStyle name="style1494320707632" xfId="1070" xr:uid="{00000000-0005-0000-0000-0000AC050000}"/>
    <cellStyle name="style1494320707664" xfId="1071" xr:uid="{00000000-0005-0000-0000-0000AD050000}"/>
    <cellStyle name="style1494320707679" xfId="1072" xr:uid="{00000000-0005-0000-0000-0000AE050000}"/>
    <cellStyle name="style1494320707757" xfId="1073" xr:uid="{00000000-0005-0000-0000-0000AF050000}"/>
    <cellStyle name="style1494320707773" xfId="1074" xr:uid="{00000000-0005-0000-0000-0000B0050000}"/>
    <cellStyle name="style1494320707804" xfId="1075" xr:uid="{00000000-0005-0000-0000-0000B1050000}"/>
    <cellStyle name="style1494320707820" xfId="1076" xr:uid="{00000000-0005-0000-0000-0000B2050000}"/>
    <cellStyle name="style1494320707851" xfId="1077" xr:uid="{00000000-0005-0000-0000-0000B3050000}"/>
    <cellStyle name="style1494320707867" xfId="1078" xr:uid="{00000000-0005-0000-0000-0000B4050000}"/>
    <cellStyle name="style1494320707882" xfId="1079" xr:uid="{00000000-0005-0000-0000-0000B5050000}"/>
    <cellStyle name="style1494320707914" xfId="1080" xr:uid="{00000000-0005-0000-0000-0000B6050000}"/>
    <cellStyle name="style1494320707929" xfId="1081" xr:uid="{00000000-0005-0000-0000-0000B7050000}"/>
    <cellStyle name="style1494320707960" xfId="1082" xr:uid="{00000000-0005-0000-0000-0000B8050000}"/>
    <cellStyle name="style1494320707976" xfId="1083" xr:uid="{00000000-0005-0000-0000-0000B9050000}"/>
    <cellStyle name="style1494320708007" xfId="1084" xr:uid="{00000000-0005-0000-0000-0000BA050000}"/>
    <cellStyle name="style1494320708023" xfId="1085" xr:uid="{00000000-0005-0000-0000-0000BB050000}"/>
    <cellStyle name="style1494320708054" xfId="1086" xr:uid="{00000000-0005-0000-0000-0000BC050000}"/>
    <cellStyle name="style1494320708085" xfId="1087" xr:uid="{00000000-0005-0000-0000-0000BD050000}"/>
    <cellStyle name="style1494320708101" xfId="1088" xr:uid="{00000000-0005-0000-0000-0000BE050000}"/>
    <cellStyle name="style1494320708132" xfId="1089" xr:uid="{00000000-0005-0000-0000-0000BF050000}"/>
    <cellStyle name="style1494320708164" xfId="1090" xr:uid="{00000000-0005-0000-0000-0000C0050000}"/>
    <cellStyle name="style1494320708179" xfId="1091" xr:uid="{00000000-0005-0000-0000-0000C1050000}"/>
    <cellStyle name="style1494320708195" xfId="1092" xr:uid="{00000000-0005-0000-0000-0000C2050000}"/>
    <cellStyle name="style1494320708226" xfId="1093" xr:uid="{00000000-0005-0000-0000-0000C3050000}"/>
    <cellStyle name="style1494320708242" xfId="1094" xr:uid="{00000000-0005-0000-0000-0000C4050000}"/>
    <cellStyle name="style1494320708257" xfId="1095" xr:uid="{00000000-0005-0000-0000-0000C5050000}"/>
    <cellStyle name="style1494320708273" xfId="1096" xr:uid="{00000000-0005-0000-0000-0000C6050000}"/>
    <cellStyle name="style1494320708304" xfId="1097" xr:uid="{00000000-0005-0000-0000-0000C7050000}"/>
    <cellStyle name="style1494320708320" xfId="1098" xr:uid="{00000000-0005-0000-0000-0000C8050000}"/>
    <cellStyle name="style1494320708351" xfId="1099" xr:uid="{00000000-0005-0000-0000-0000C9050000}"/>
    <cellStyle name="style1494320708367" xfId="1100" xr:uid="{00000000-0005-0000-0000-0000CA050000}"/>
    <cellStyle name="style1494320708382" xfId="1101" xr:uid="{00000000-0005-0000-0000-0000CB050000}"/>
    <cellStyle name="style1494320708414" xfId="1102" xr:uid="{00000000-0005-0000-0000-0000CC050000}"/>
    <cellStyle name="style1494320708461" xfId="1103" xr:uid="{00000000-0005-0000-0000-0000CD050000}"/>
    <cellStyle name="style1494320708476" xfId="1104" xr:uid="{00000000-0005-0000-0000-0000CE050000}"/>
    <cellStyle name="style1494320708507" xfId="1105" xr:uid="{00000000-0005-0000-0000-0000CF050000}"/>
    <cellStyle name="style1494320708523" xfId="1106" xr:uid="{00000000-0005-0000-0000-0000D0050000}"/>
    <cellStyle name="style1494320709382" xfId="1107" xr:uid="{00000000-0005-0000-0000-0000D1050000}"/>
    <cellStyle name="style1494320709398" xfId="1108" xr:uid="{00000000-0005-0000-0000-0000D2050000}"/>
    <cellStyle name="style1494320709429" xfId="1109" xr:uid="{00000000-0005-0000-0000-0000D3050000}"/>
    <cellStyle name="style1494320709445" xfId="1110" xr:uid="{00000000-0005-0000-0000-0000D4050000}"/>
    <cellStyle name="style1494320709461" xfId="1111" xr:uid="{00000000-0005-0000-0000-0000D5050000}"/>
    <cellStyle name="style1494320709492" xfId="1112" xr:uid="{00000000-0005-0000-0000-0000D6050000}"/>
    <cellStyle name="style1494320709507" xfId="1113" xr:uid="{00000000-0005-0000-0000-0000D7050000}"/>
    <cellStyle name="style1494320709539" xfId="1114" xr:uid="{00000000-0005-0000-0000-0000D8050000}"/>
    <cellStyle name="style1494320709554" xfId="1115" xr:uid="{00000000-0005-0000-0000-0000D9050000}"/>
    <cellStyle name="style1494320709570" xfId="1116" xr:uid="{00000000-0005-0000-0000-0000DA050000}"/>
    <cellStyle name="style1494320709601" xfId="1117" xr:uid="{00000000-0005-0000-0000-0000DB050000}"/>
    <cellStyle name="style1494320709617" xfId="1118" xr:uid="{00000000-0005-0000-0000-0000DC050000}"/>
    <cellStyle name="style1494320709648" xfId="1119" xr:uid="{00000000-0005-0000-0000-0000DD050000}"/>
    <cellStyle name="style1494320709664" xfId="1120" xr:uid="{00000000-0005-0000-0000-0000DE050000}"/>
    <cellStyle name="style1494320709679" xfId="1121" xr:uid="{00000000-0005-0000-0000-0000DF050000}"/>
    <cellStyle name="style1494320709711" xfId="1122" xr:uid="{00000000-0005-0000-0000-0000E0050000}"/>
    <cellStyle name="style1494320709726" xfId="1123" xr:uid="{00000000-0005-0000-0000-0000E1050000}"/>
    <cellStyle name="style1494320709773" xfId="1124" xr:uid="{00000000-0005-0000-0000-0000E2050000}"/>
    <cellStyle name="style1494320709804" xfId="1125" xr:uid="{00000000-0005-0000-0000-0000E3050000}"/>
    <cellStyle name="style1494320709820" xfId="1126" xr:uid="{00000000-0005-0000-0000-0000E4050000}"/>
    <cellStyle name="style1494320709851" xfId="1127" xr:uid="{00000000-0005-0000-0000-0000E5050000}"/>
    <cellStyle name="style1494320709867" xfId="1128" xr:uid="{00000000-0005-0000-0000-0000E6050000}"/>
    <cellStyle name="style1494320709898" xfId="1129" xr:uid="{00000000-0005-0000-0000-0000E7050000}"/>
    <cellStyle name="style1494320709914" xfId="1130" xr:uid="{00000000-0005-0000-0000-0000E8050000}"/>
    <cellStyle name="style1494320709929" xfId="1131" xr:uid="{00000000-0005-0000-0000-0000E9050000}"/>
    <cellStyle name="style1494320709961" xfId="1132" xr:uid="{00000000-0005-0000-0000-0000EA050000}"/>
    <cellStyle name="style1494320709976" xfId="1133" xr:uid="{00000000-0005-0000-0000-0000EB050000}"/>
    <cellStyle name="style1494320709992" xfId="1134" xr:uid="{00000000-0005-0000-0000-0000EC050000}"/>
    <cellStyle name="style1494320710023" xfId="1135" xr:uid="{00000000-0005-0000-0000-0000ED050000}"/>
    <cellStyle name="style1494320710039" xfId="1136" xr:uid="{00000000-0005-0000-0000-0000EE050000}"/>
    <cellStyle name="style1494320710054" xfId="1137" xr:uid="{00000000-0005-0000-0000-0000EF050000}"/>
    <cellStyle name="style1494320710086" xfId="1138" xr:uid="{00000000-0005-0000-0000-0000F0050000}"/>
    <cellStyle name="style1494320710101" xfId="1139" xr:uid="{00000000-0005-0000-0000-0000F1050000}"/>
    <cellStyle name="style1494320710117" xfId="1140" xr:uid="{00000000-0005-0000-0000-0000F2050000}"/>
    <cellStyle name="style1494320710179" xfId="1141" xr:uid="{00000000-0005-0000-0000-0000F3050000}"/>
    <cellStyle name="style1494320710195" xfId="1142" xr:uid="{00000000-0005-0000-0000-0000F4050000}"/>
    <cellStyle name="style1494320710226" xfId="1143" xr:uid="{00000000-0005-0000-0000-0000F5050000}"/>
    <cellStyle name="style1494320710242" xfId="1144" xr:uid="{00000000-0005-0000-0000-0000F6050000}"/>
    <cellStyle name="style1494320710273" xfId="1145" xr:uid="{00000000-0005-0000-0000-0000F7050000}"/>
    <cellStyle name="style1494320711226" xfId="1146" xr:uid="{00000000-0005-0000-0000-0000F8050000}"/>
    <cellStyle name="style1494320711257" xfId="1147" xr:uid="{00000000-0005-0000-0000-0000F9050000}"/>
    <cellStyle name="style1494320711273" xfId="1148" xr:uid="{00000000-0005-0000-0000-0000FA050000}"/>
    <cellStyle name="style1494320711289" xfId="1149" xr:uid="{00000000-0005-0000-0000-0000FB050000}"/>
    <cellStyle name="style1494320711320" xfId="1150" xr:uid="{00000000-0005-0000-0000-0000FC050000}"/>
    <cellStyle name="style1494320711336" xfId="1151" xr:uid="{00000000-0005-0000-0000-0000FD050000}"/>
    <cellStyle name="style1494320711367" xfId="1152" xr:uid="{00000000-0005-0000-0000-0000FE050000}"/>
    <cellStyle name="style1494320711382" xfId="1153" xr:uid="{00000000-0005-0000-0000-0000FF050000}"/>
    <cellStyle name="style1494320711414" xfId="1154" xr:uid="{00000000-0005-0000-0000-000000060000}"/>
    <cellStyle name="style1494320711429" xfId="1155" xr:uid="{00000000-0005-0000-0000-000001060000}"/>
    <cellStyle name="style1494320711445" xfId="1156" xr:uid="{00000000-0005-0000-0000-000002060000}"/>
    <cellStyle name="style1494320711476" xfId="1157" xr:uid="{00000000-0005-0000-0000-000003060000}"/>
    <cellStyle name="style1494320711492" xfId="1158" xr:uid="{00000000-0005-0000-0000-000004060000}"/>
    <cellStyle name="style1494320711523" xfId="1159" xr:uid="{00000000-0005-0000-0000-000005060000}"/>
    <cellStyle name="style1494320711539" xfId="1160" xr:uid="{00000000-0005-0000-0000-000006060000}"/>
    <cellStyle name="style1494320711554" xfId="1161" xr:uid="{00000000-0005-0000-0000-000007060000}"/>
    <cellStyle name="style1494320711586" xfId="1162" xr:uid="{00000000-0005-0000-0000-000008060000}"/>
    <cellStyle name="style1494320711601" xfId="1163" xr:uid="{00000000-0005-0000-0000-000009060000}"/>
    <cellStyle name="style1494320711632" xfId="1164" xr:uid="{00000000-0005-0000-0000-00000A060000}"/>
    <cellStyle name="style1494320711648" xfId="1165" xr:uid="{00000000-0005-0000-0000-00000B060000}"/>
    <cellStyle name="style1494320711664" xfId="1166" xr:uid="{00000000-0005-0000-0000-00000C060000}"/>
    <cellStyle name="style1494320711679" xfId="1167" xr:uid="{00000000-0005-0000-0000-00000D060000}"/>
    <cellStyle name="style1494320711711" xfId="1168" xr:uid="{00000000-0005-0000-0000-00000E060000}"/>
    <cellStyle name="style1494320711726" xfId="1169" xr:uid="{00000000-0005-0000-0000-00000F060000}"/>
    <cellStyle name="style1494320711742" xfId="1170" xr:uid="{00000000-0005-0000-0000-000010060000}"/>
    <cellStyle name="style1494320711773" xfId="1171" xr:uid="{00000000-0005-0000-0000-000011060000}"/>
    <cellStyle name="style1494320711789" xfId="1172" xr:uid="{00000000-0005-0000-0000-000012060000}"/>
    <cellStyle name="style1494320711804" xfId="1173" xr:uid="{00000000-0005-0000-0000-000013060000}"/>
    <cellStyle name="style1494320711836" xfId="1174" xr:uid="{00000000-0005-0000-0000-000014060000}"/>
    <cellStyle name="style1494320711867" xfId="1175" xr:uid="{00000000-0005-0000-0000-000015060000}"/>
    <cellStyle name="style1494320711898" xfId="1176" xr:uid="{00000000-0005-0000-0000-000016060000}"/>
    <cellStyle name="style1494320711929" xfId="1177" xr:uid="{00000000-0005-0000-0000-000017060000}"/>
    <cellStyle name="style1494320711945" xfId="1178" xr:uid="{00000000-0005-0000-0000-000018060000}"/>
    <cellStyle name="style1494320711961" xfId="1179" xr:uid="{00000000-0005-0000-0000-000019060000}"/>
    <cellStyle name="style1494320712007" xfId="1180" xr:uid="{00000000-0005-0000-0000-00001A060000}"/>
    <cellStyle name="style1494320712039" xfId="1181" xr:uid="{00000000-0005-0000-0000-00001B060000}"/>
    <cellStyle name="style1494320712054" xfId="1182" xr:uid="{00000000-0005-0000-0000-00001C060000}"/>
    <cellStyle name="style1494320712086" xfId="1183" xr:uid="{00000000-0005-0000-0000-00001D060000}"/>
    <cellStyle name="style1494320719164" xfId="1184" xr:uid="{00000000-0005-0000-0000-00001E060000}"/>
    <cellStyle name="style1494320719179" xfId="1185" xr:uid="{00000000-0005-0000-0000-00001F060000}"/>
    <cellStyle name="style1494320719211" xfId="1186" xr:uid="{00000000-0005-0000-0000-000020060000}"/>
    <cellStyle name="style1494320719226" xfId="1187" xr:uid="{00000000-0005-0000-0000-000021060000}"/>
    <cellStyle name="style1494320719242" xfId="1188" xr:uid="{00000000-0005-0000-0000-000022060000}"/>
    <cellStyle name="style1494320719273" xfId="1189" xr:uid="{00000000-0005-0000-0000-000023060000}"/>
    <cellStyle name="style1494320719289" xfId="1190" xr:uid="{00000000-0005-0000-0000-000024060000}"/>
    <cellStyle name="style1494320719304" xfId="1191" xr:uid="{00000000-0005-0000-0000-000025060000}"/>
    <cellStyle name="style1494320719336" xfId="1192" xr:uid="{00000000-0005-0000-0000-000026060000}"/>
    <cellStyle name="style1494320719351" xfId="1193" xr:uid="{00000000-0005-0000-0000-000027060000}"/>
    <cellStyle name="style1494320719367" xfId="1194" xr:uid="{00000000-0005-0000-0000-000028060000}"/>
    <cellStyle name="style1494320719398" xfId="1195" xr:uid="{00000000-0005-0000-0000-000029060000}"/>
    <cellStyle name="style1494320719414" xfId="1196" xr:uid="{00000000-0005-0000-0000-00002A060000}"/>
    <cellStyle name="style1494320719429" xfId="1197" xr:uid="{00000000-0005-0000-0000-00002B060000}"/>
    <cellStyle name="style1494320719461" xfId="1198" xr:uid="{00000000-0005-0000-0000-00002C060000}"/>
    <cellStyle name="style1494320719476" xfId="1199" xr:uid="{00000000-0005-0000-0000-00002D060000}"/>
    <cellStyle name="style1494320719508" xfId="1200" xr:uid="{00000000-0005-0000-0000-00002E060000}"/>
    <cellStyle name="style1494320719523" xfId="1201" xr:uid="{00000000-0005-0000-0000-00002F060000}"/>
    <cellStyle name="style1494320719539" xfId="1202" xr:uid="{00000000-0005-0000-0000-000030060000}"/>
    <cellStyle name="style1494320719570" xfId="1203" xr:uid="{00000000-0005-0000-0000-000031060000}"/>
    <cellStyle name="style1494320719601" xfId="1204" xr:uid="{00000000-0005-0000-0000-000032060000}"/>
    <cellStyle name="style1494320719648" xfId="1205" xr:uid="{00000000-0005-0000-0000-000033060000}"/>
    <cellStyle name="style1494320719679" xfId="1206" xr:uid="{00000000-0005-0000-0000-000034060000}"/>
    <cellStyle name="style1494320719711" xfId="1207" xr:uid="{00000000-0005-0000-0000-000035060000}"/>
    <cellStyle name="style1494320719726" xfId="1208" xr:uid="{00000000-0005-0000-0000-000036060000}"/>
    <cellStyle name="style1494320719758" xfId="1209" xr:uid="{00000000-0005-0000-0000-000037060000}"/>
    <cellStyle name="style1494320719789" xfId="1210" xr:uid="{00000000-0005-0000-0000-000038060000}"/>
    <cellStyle name="style1494320719820" xfId="1211" xr:uid="{00000000-0005-0000-0000-000039060000}"/>
    <cellStyle name="style1494320719836" xfId="1212" xr:uid="{00000000-0005-0000-0000-00003A060000}"/>
    <cellStyle name="style1494320719851" xfId="1213" xr:uid="{00000000-0005-0000-0000-00003B060000}"/>
    <cellStyle name="style1494320719883" xfId="1214" xr:uid="{00000000-0005-0000-0000-00003C060000}"/>
    <cellStyle name="style1494320719898" xfId="1215" xr:uid="{00000000-0005-0000-0000-00003D060000}"/>
    <cellStyle name="style1494320719930" xfId="1216" xr:uid="{00000000-0005-0000-0000-00003E060000}"/>
    <cellStyle name="style1494320719961" xfId="1217" xr:uid="{00000000-0005-0000-0000-00003F060000}"/>
    <cellStyle name="style1494320719976" xfId="1218" xr:uid="{00000000-0005-0000-0000-000040060000}"/>
    <cellStyle name="style1494320720008" xfId="1219" xr:uid="{00000000-0005-0000-0000-000041060000}"/>
    <cellStyle name="style1494320722226" xfId="1220" xr:uid="{00000000-0005-0000-0000-000042060000}"/>
    <cellStyle name="style1494320722258" xfId="1221" xr:uid="{00000000-0005-0000-0000-000043060000}"/>
    <cellStyle name="style1494320722289" xfId="1222" xr:uid="{00000000-0005-0000-0000-000044060000}"/>
    <cellStyle name="style1494320722320" xfId="1223" xr:uid="{00000000-0005-0000-0000-000045060000}"/>
    <cellStyle name="style1494320722351" xfId="1224" xr:uid="{00000000-0005-0000-0000-000046060000}"/>
    <cellStyle name="style1494320722367" xfId="1225" xr:uid="{00000000-0005-0000-0000-000047060000}"/>
    <cellStyle name="style1494323179733" xfId="1237" xr:uid="{00000000-0005-0000-0000-000048060000}"/>
    <cellStyle name="style1494323179767" xfId="1238" xr:uid="{00000000-0005-0000-0000-000049060000}"/>
    <cellStyle name="style1494323179802" xfId="1239" xr:uid="{00000000-0005-0000-0000-00004A060000}"/>
    <cellStyle name="style1494323179825" xfId="1240" xr:uid="{00000000-0005-0000-0000-00004B060000}"/>
    <cellStyle name="style1494323179853" xfId="1241" xr:uid="{00000000-0005-0000-0000-00004C060000}"/>
    <cellStyle name="style1494323179885" xfId="1244" xr:uid="{00000000-0005-0000-0000-00004D060000}"/>
    <cellStyle name="style1494323179914" xfId="1242" xr:uid="{00000000-0005-0000-0000-00004E060000}"/>
    <cellStyle name="style1494323179939" xfId="1245" xr:uid="{00000000-0005-0000-0000-00004F060000}"/>
    <cellStyle name="style1494323180014" xfId="1243" xr:uid="{00000000-0005-0000-0000-000050060000}"/>
    <cellStyle name="style1494323180040" xfId="1246" xr:uid="{00000000-0005-0000-0000-000051060000}"/>
    <cellStyle name="style1494323180074" xfId="1247" xr:uid="{00000000-0005-0000-0000-000052060000}"/>
    <cellStyle name="style1494323180102" xfId="1248" xr:uid="{00000000-0005-0000-0000-000053060000}"/>
    <cellStyle name="style1494323180128" xfId="1249" xr:uid="{00000000-0005-0000-0000-000054060000}"/>
    <cellStyle name="style1494323180158" xfId="1250" xr:uid="{00000000-0005-0000-0000-000055060000}"/>
    <cellStyle name="style1494323180183" xfId="1251" xr:uid="{00000000-0005-0000-0000-000056060000}"/>
    <cellStyle name="style1494323180215" xfId="1256" xr:uid="{00000000-0005-0000-0000-000057060000}"/>
    <cellStyle name="style1494323180257" xfId="1252" xr:uid="{00000000-0005-0000-0000-000058060000}"/>
    <cellStyle name="style1494323180295" xfId="1257" xr:uid="{00000000-0005-0000-0000-000059060000}"/>
    <cellStyle name="style1494323180360" xfId="1253" xr:uid="{00000000-0005-0000-0000-00005A060000}"/>
    <cellStyle name="style1494323180389" xfId="1254" xr:uid="{00000000-0005-0000-0000-00005B060000}"/>
    <cellStyle name="style1494323180418" xfId="1255" xr:uid="{00000000-0005-0000-0000-00005C060000}"/>
    <cellStyle name="style1494323180443" xfId="1258" xr:uid="{00000000-0005-0000-0000-00005D060000}"/>
    <cellStyle name="style1494323180467" xfId="1259" xr:uid="{00000000-0005-0000-0000-00005E060000}"/>
    <cellStyle name="style1494323180489" xfId="1260" xr:uid="{00000000-0005-0000-0000-00005F060000}"/>
    <cellStyle name="style1494323180571" xfId="1261" xr:uid="{00000000-0005-0000-0000-000060060000}"/>
    <cellStyle name="style1494323180593" xfId="1262" xr:uid="{00000000-0005-0000-0000-000061060000}"/>
    <cellStyle name="style1494323180615" xfId="1263" xr:uid="{00000000-0005-0000-0000-000062060000}"/>
    <cellStyle name="style1494324008909" xfId="1264" xr:uid="{00000000-0005-0000-0000-000063060000}"/>
    <cellStyle name="style1494324008931" xfId="1265" xr:uid="{00000000-0005-0000-0000-000064060000}"/>
    <cellStyle name="style1494324008953" xfId="1266" xr:uid="{00000000-0005-0000-0000-000065060000}"/>
    <cellStyle name="style1494324008976" xfId="1269" xr:uid="{00000000-0005-0000-0000-000066060000}"/>
    <cellStyle name="style1494324008999" xfId="1267" xr:uid="{00000000-0005-0000-0000-000067060000}"/>
    <cellStyle name="style1494324009021" xfId="1270" xr:uid="{00000000-0005-0000-0000-000068060000}"/>
    <cellStyle name="style1494324009096" xfId="1268" xr:uid="{00000000-0005-0000-0000-000069060000}"/>
    <cellStyle name="style1494324009128" xfId="1271" xr:uid="{00000000-0005-0000-0000-00006A060000}"/>
    <cellStyle name="style1494324009158" xfId="1272" xr:uid="{00000000-0005-0000-0000-00006B060000}"/>
    <cellStyle name="style1494324009189" xfId="1273" xr:uid="{00000000-0005-0000-0000-00006C060000}"/>
    <cellStyle name="style1494324009215" xfId="1274" xr:uid="{00000000-0005-0000-0000-00006D060000}"/>
    <cellStyle name="style1494324009239" xfId="1275" xr:uid="{00000000-0005-0000-0000-00006E060000}"/>
    <cellStyle name="style1494324009262" xfId="1276" xr:uid="{00000000-0005-0000-0000-00006F060000}"/>
    <cellStyle name="style1494324009287" xfId="1281" xr:uid="{00000000-0005-0000-0000-000070060000}"/>
    <cellStyle name="style1494324009313" xfId="1277" xr:uid="{00000000-0005-0000-0000-000071060000}"/>
    <cellStyle name="style1494324009334" xfId="1282" xr:uid="{00000000-0005-0000-0000-000072060000}"/>
    <cellStyle name="style1494324009361" xfId="1278" xr:uid="{00000000-0005-0000-0000-000073060000}"/>
    <cellStyle name="style1494324009384" xfId="1279" xr:uid="{00000000-0005-0000-0000-000074060000}"/>
    <cellStyle name="style1494324009407" xfId="1280" xr:uid="{00000000-0005-0000-0000-000075060000}"/>
    <cellStyle name="style1494324009429" xfId="1283" xr:uid="{00000000-0005-0000-0000-000076060000}"/>
    <cellStyle name="style1494324009452" xfId="1284" xr:uid="{00000000-0005-0000-0000-000077060000}"/>
    <cellStyle name="style1494324009480" xfId="1285" xr:uid="{00000000-0005-0000-0000-000078060000}"/>
    <cellStyle name="style1494324009506" xfId="1286" xr:uid="{00000000-0005-0000-0000-000079060000}"/>
    <cellStyle name="style1494324009540" xfId="1287" xr:uid="{00000000-0005-0000-0000-00007A060000}"/>
    <cellStyle name="style1494324009565" xfId="1288" xr:uid="{00000000-0005-0000-0000-00007B060000}"/>
    <cellStyle name="style1494324009592" xfId="1289" xr:uid="{00000000-0005-0000-0000-00007C060000}"/>
    <cellStyle name="style1494324014193" xfId="1290" xr:uid="{00000000-0005-0000-0000-00007D060000}"/>
    <cellStyle name="style1494324014218" xfId="1291" xr:uid="{00000000-0005-0000-0000-00007E060000}"/>
    <cellStyle name="style1494324014239" xfId="1292" xr:uid="{00000000-0005-0000-0000-00007F060000}"/>
    <cellStyle name="style1494324014259" xfId="1293" xr:uid="{00000000-0005-0000-0000-000080060000}"/>
    <cellStyle name="style1494324014281" xfId="1294" xr:uid="{00000000-0005-0000-0000-000081060000}"/>
    <cellStyle name="style1494324014304" xfId="1298" xr:uid="{00000000-0005-0000-0000-000082060000}"/>
    <cellStyle name="style1494324014326" xfId="1299" xr:uid="{00000000-0005-0000-0000-000083060000}"/>
    <cellStyle name="style1494324014349" xfId="1303" xr:uid="{00000000-0005-0000-0000-000084060000}"/>
    <cellStyle name="style1494324014372" xfId="1304" xr:uid="{00000000-0005-0000-0000-000085060000}"/>
    <cellStyle name="style1494324014398" xfId="1295" xr:uid="{00000000-0005-0000-0000-000086060000}"/>
    <cellStyle name="style1494324014429" xfId="1296" xr:uid="{00000000-0005-0000-0000-000087060000}"/>
    <cellStyle name="style1494324014460" xfId="1297" xr:uid="{00000000-0005-0000-0000-000088060000}"/>
    <cellStyle name="style1494324014486" xfId="1300" xr:uid="{00000000-0005-0000-0000-000089060000}"/>
    <cellStyle name="style1494324014509" xfId="1301" xr:uid="{00000000-0005-0000-0000-00008A060000}"/>
    <cellStyle name="style1494324014532" xfId="1302" xr:uid="{00000000-0005-0000-0000-00008B060000}"/>
    <cellStyle name="style1494324014557" xfId="1305" xr:uid="{00000000-0005-0000-0000-00008C060000}"/>
    <cellStyle name="style1494324014581" xfId="1306" xr:uid="{00000000-0005-0000-0000-00008D060000}"/>
    <cellStyle name="style1494324014604" xfId="1307" xr:uid="{00000000-0005-0000-0000-00008E060000}"/>
    <cellStyle name="style1494324014628" xfId="1308" xr:uid="{00000000-0005-0000-0000-00008F060000}"/>
    <cellStyle name="style1494324014648" xfId="1309" xr:uid="{00000000-0005-0000-0000-000090060000}"/>
    <cellStyle name="style1494324014668" xfId="1314" xr:uid="{00000000-0005-0000-0000-000091060000}"/>
    <cellStyle name="style1494324014687" xfId="1315" xr:uid="{00000000-0005-0000-0000-000092060000}"/>
    <cellStyle name="style1494324014711" xfId="1320" xr:uid="{00000000-0005-0000-0000-000093060000}"/>
    <cellStyle name="style1494324014731" xfId="1321" xr:uid="{00000000-0005-0000-0000-000094060000}"/>
    <cellStyle name="style1494324014751" xfId="1310" xr:uid="{00000000-0005-0000-0000-000095060000}"/>
    <cellStyle name="style1494324014773" xfId="1311" xr:uid="{00000000-0005-0000-0000-000096060000}"/>
    <cellStyle name="style1494324014794" xfId="1312" xr:uid="{00000000-0005-0000-0000-000097060000}"/>
    <cellStyle name="style1494324014813" xfId="1313" xr:uid="{00000000-0005-0000-0000-000098060000}"/>
    <cellStyle name="style1494324014835" xfId="1316" xr:uid="{00000000-0005-0000-0000-000099060000}"/>
    <cellStyle name="style1494324014858" xfId="1317" xr:uid="{00000000-0005-0000-0000-00009A060000}"/>
    <cellStyle name="style1494324014879" xfId="1318" xr:uid="{00000000-0005-0000-0000-00009B060000}"/>
    <cellStyle name="style1494324014899" xfId="1319" xr:uid="{00000000-0005-0000-0000-00009C060000}"/>
    <cellStyle name="style1494324014944" xfId="1322" xr:uid="{00000000-0005-0000-0000-00009D060000}"/>
    <cellStyle name="style1494324014971" xfId="1323" xr:uid="{00000000-0005-0000-0000-00009E060000}"/>
    <cellStyle name="style1494324014993" xfId="1324" xr:uid="{00000000-0005-0000-0000-00009F060000}"/>
    <cellStyle name="style1494324015061" xfId="1325" xr:uid="{00000000-0005-0000-0000-0000A0060000}"/>
    <cellStyle name="style1494324017683" xfId="1326" xr:uid="{00000000-0005-0000-0000-0000A1060000}"/>
    <cellStyle name="style1494324017708" xfId="1327" xr:uid="{00000000-0005-0000-0000-0000A2060000}"/>
    <cellStyle name="style1494324017730" xfId="1328" xr:uid="{00000000-0005-0000-0000-0000A3060000}"/>
    <cellStyle name="style1494324017754" xfId="1329" xr:uid="{00000000-0005-0000-0000-0000A4060000}"/>
    <cellStyle name="style1494324017777" xfId="1333" xr:uid="{00000000-0005-0000-0000-0000A5060000}"/>
    <cellStyle name="style1494324017799" xfId="1334" xr:uid="{00000000-0005-0000-0000-0000A6060000}"/>
    <cellStyle name="style1494324017821" xfId="1330" xr:uid="{00000000-0005-0000-0000-0000A7060000}"/>
    <cellStyle name="style1494324017844" xfId="1331" xr:uid="{00000000-0005-0000-0000-0000A8060000}"/>
    <cellStyle name="style1494324017867" xfId="1332" xr:uid="{00000000-0005-0000-0000-0000A9060000}"/>
    <cellStyle name="style1494324017889" xfId="1335" xr:uid="{00000000-0005-0000-0000-0000AA060000}"/>
    <cellStyle name="style1494324017911" xfId="1336" xr:uid="{00000000-0005-0000-0000-0000AB060000}"/>
    <cellStyle name="style1494324017934" xfId="1337" xr:uid="{00000000-0005-0000-0000-0000AC060000}"/>
    <cellStyle name="style1494324017957" xfId="1338" xr:uid="{00000000-0005-0000-0000-0000AD060000}"/>
    <cellStyle name="style1494324017997" xfId="1339" xr:uid="{00000000-0005-0000-0000-0000AE060000}"/>
    <cellStyle name="style1494324018018" xfId="1343" xr:uid="{00000000-0005-0000-0000-0000AF060000}"/>
    <cellStyle name="style1494324018042" xfId="1344" xr:uid="{00000000-0005-0000-0000-0000B0060000}"/>
    <cellStyle name="style1494324018068" xfId="1349" xr:uid="{00000000-0005-0000-0000-0000B1060000}"/>
    <cellStyle name="style1494324018092" xfId="1350" xr:uid="{00000000-0005-0000-0000-0000B2060000}"/>
    <cellStyle name="style1494324018115" xfId="1340" xr:uid="{00000000-0005-0000-0000-0000B3060000}"/>
    <cellStyle name="style1494324018144" xfId="1341" xr:uid="{00000000-0005-0000-0000-0000B4060000}"/>
    <cellStyle name="style1494324018224" xfId="1342" xr:uid="{00000000-0005-0000-0000-0000B5060000}"/>
    <cellStyle name="style1494324018248" xfId="1345" xr:uid="{00000000-0005-0000-0000-0000B6060000}"/>
    <cellStyle name="style1494324018273" xfId="1346" xr:uid="{00000000-0005-0000-0000-0000B7060000}"/>
    <cellStyle name="style1494324018297" xfId="1347" xr:uid="{00000000-0005-0000-0000-0000B8060000}"/>
    <cellStyle name="style1494324018321" xfId="1348" xr:uid="{00000000-0005-0000-0000-0000B9060000}"/>
    <cellStyle name="style1494324018351" xfId="1351" xr:uid="{00000000-0005-0000-0000-0000BA060000}"/>
    <cellStyle name="style1494324018373" xfId="1352" xr:uid="{00000000-0005-0000-0000-0000BB060000}"/>
    <cellStyle name="style1494324018395" xfId="1353" xr:uid="{00000000-0005-0000-0000-0000BC060000}"/>
    <cellStyle name="style1494324019249" xfId="1354" xr:uid="{00000000-0005-0000-0000-0000BD060000}"/>
    <cellStyle name="style1494324019282" xfId="1355" xr:uid="{00000000-0005-0000-0000-0000BE060000}"/>
    <cellStyle name="style1494324019308" xfId="1356" xr:uid="{00000000-0005-0000-0000-0000BF060000}"/>
    <cellStyle name="style1494324019340" xfId="1357" xr:uid="{00000000-0005-0000-0000-0000C0060000}"/>
    <cellStyle name="style1494324019373" xfId="1358" xr:uid="{00000000-0005-0000-0000-0000C1060000}"/>
    <cellStyle name="style1494324019406" xfId="1359" xr:uid="{00000000-0005-0000-0000-0000C2060000}"/>
    <cellStyle name="style1494324019430" xfId="1362" xr:uid="{00000000-0005-0000-0000-0000C3060000}"/>
    <cellStyle name="style1494324019458" xfId="1360" xr:uid="{00000000-0005-0000-0000-0000C4060000}"/>
    <cellStyle name="style1494324019486" xfId="1363" xr:uid="{00000000-0005-0000-0000-0000C5060000}"/>
    <cellStyle name="style1494324019511" xfId="1361" xr:uid="{00000000-0005-0000-0000-0000C6060000}"/>
    <cellStyle name="style1494324019540" xfId="1364" xr:uid="{00000000-0005-0000-0000-0000C7060000}"/>
    <cellStyle name="style1494324019569" xfId="1365" xr:uid="{00000000-0005-0000-0000-0000C8060000}"/>
    <cellStyle name="style1494324019600" xfId="1366" xr:uid="{00000000-0005-0000-0000-0000C9060000}"/>
    <cellStyle name="style1494324019634" xfId="1367" xr:uid="{00000000-0005-0000-0000-0000CA060000}"/>
    <cellStyle name="style1494324019722" xfId="1368" xr:uid="{00000000-0005-0000-0000-0000CB060000}"/>
    <cellStyle name="style1494324019751" xfId="1369" xr:uid="{00000000-0005-0000-0000-0000CC060000}"/>
    <cellStyle name="style1494324019787" xfId="1373" xr:uid="{00000000-0005-0000-0000-0000CD060000}"/>
    <cellStyle name="style1494324019816" xfId="1374" xr:uid="{00000000-0005-0000-0000-0000CE060000}"/>
    <cellStyle name="style1494324019853" xfId="1370" xr:uid="{00000000-0005-0000-0000-0000CF060000}"/>
    <cellStyle name="style1494324019879" xfId="1371" xr:uid="{00000000-0005-0000-0000-0000D0060000}"/>
    <cellStyle name="style1494324019909" xfId="1372" xr:uid="{00000000-0005-0000-0000-0000D1060000}"/>
    <cellStyle name="style1494324019934" xfId="1375" xr:uid="{00000000-0005-0000-0000-0000D2060000}"/>
    <cellStyle name="style1494324019961" xfId="1376" xr:uid="{00000000-0005-0000-0000-0000D3060000}"/>
    <cellStyle name="style1494324019987" xfId="1377" xr:uid="{00000000-0005-0000-0000-0000D4060000}"/>
    <cellStyle name="style1494324020029" xfId="1378" xr:uid="{00000000-0005-0000-0000-0000D5060000}"/>
    <cellStyle name="style1494324020057" xfId="1379" xr:uid="{00000000-0005-0000-0000-0000D6060000}"/>
    <cellStyle name="style1494324020083" xfId="1380" xr:uid="{00000000-0005-0000-0000-0000D7060000}"/>
    <cellStyle name="style1494324036750" xfId="1381" xr:uid="{00000000-0005-0000-0000-0000D8060000}"/>
    <cellStyle name="style1494324036835" xfId="1382" xr:uid="{00000000-0005-0000-0000-0000D9060000}"/>
    <cellStyle name="style1494324036851" xfId="1383" xr:uid="{00000000-0005-0000-0000-0000DA060000}"/>
    <cellStyle name="style1494324036882" xfId="1384" xr:uid="{00000000-0005-0000-0000-0000DB060000}"/>
    <cellStyle name="style1494324036904" xfId="1387" xr:uid="{00000000-0005-0000-0000-0000DC060000}"/>
    <cellStyle name="style1494324036920" xfId="1388" xr:uid="{00000000-0005-0000-0000-0000DD060000}"/>
    <cellStyle name="style1494324036935" xfId="1385" xr:uid="{00000000-0005-0000-0000-0000DE060000}"/>
    <cellStyle name="style1494324036966" xfId="1386" xr:uid="{00000000-0005-0000-0000-0000DF060000}"/>
    <cellStyle name="style1494324036982" xfId="1389" xr:uid="{00000000-0005-0000-0000-0000E0060000}"/>
    <cellStyle name="style1494324037004" xfId="1390" xr:uid="{00000000-0005-0000-0000-0000E1060000}"/>
    <cellStyle name="style1494324037035" xfId="1391" xr:uid="{00000000-0005-0000-0000-0000E2060000}"/>
    <cellStyle name="style1494324037067" xfId="1392" xr:uid="{00000000-0005-0000-0000-0000E3060000}"/>
    <cellStyle name="style1494324037082" xfId="1395" xr:uid="{00000000-0005-0000-0000-0000E4060000}"/>
    <cellStyle name="style1494324037104" xfId="1396" xr:uid="{00000000-0005-0000-0000-0000E5060000}"/>
    <cellStyle name="style1494324037136" xfId="1399" xr:uid="{00000000-0005-0000-0000-0000E6060000}"/>
    <cellStyle name="style1494324037151" xfId="1400" xr:uid="{00000000-0005-0000-0000-0000E7060000}"/>
    <cellStyle name="style1494324037183" xfId="1393" xr:uid="{00000000-0005-0000-0000-0000E8060000}"/>
    <cellStyle name="style1494324037205" xfId="1394" xr:uid="{00000000-0005-0000-0000-0000E9060000}"/>
    <cellStyle name="style1494324037236" xfId="1397" xr:uid="{00000000-0005-0000-0000-0000EA060000}"/>
    <cellStyle name="style1494324037267" xfId="1398" xr:uid="{00000000-0005-0000-0000-0000EB060000}"/>
    <cellStyle name="style1494324037283" xfId="1401" xr:uid="{00000000-0005-0000-0000-0000EC060000}"/>
    <cellStyle name="style1494324037305" xfId="1402" xr:uid="{00000000-0005-0000-0000-0000ED060000}"/>
    <cellStyle name="style1494324038168" xfId="1403" xr:uid="{00000000-0005-0000-0000-0000EE060000}"/>
    <cellStyle name="style1494324038183" xfId="1404" xr:uid="{00000000-0005-0000-0000-0000EF060000}"/>
    <cellStyle name="style1494324038199" xfId="1405" xr:uid="{00000000-0005-0000-0000-0000F0060000}"/>
    <cellStyle name="style1494324038233" xfId="1406" xr:uid="{00000000-0005-0000-0000-0000F1060000}"/>
    <cellStyle name="style1494324038252" xfId="1407" xr:uid="{00000000-0005-0000-0000-0000F2060000}"/>
    <cellStyle name="style1494324038268" xfId="1411" xr:uid="{00000000-0005-0000-0000-0000F3060000}"/>
    <cellStyle name="style1494324038299" xfId="1412" xr:uid="{00000000-0005-0000-0000-0000F4060000}"/>
    <cellStyle name="style1494324038315" xfId="1416" xr:uid="{00000000-0005-0000-0000-0000F5060000}"/>
    <cellStyle name="style1494324038337" xfId="1417" xr:uid="{00000000-0005-0000-0000-0000F6060000}"/>
    <cellStyle name="style1494324038352" xfId="1408" xr:uid="{00000000-0005-0000-0000-0000F7060000}"/>
    <cellStyle name="style1494324038384" xfId="1409" xr:uid="{00000000-0005-0000-0000-0000F8060000}"/>
    <cellStyle name="style1494324038468" xfId="1410" xr:uid="{00000000-0005-0000-0000-0000F9060000}"/>
    <cellStyle name="style1494324038484" xfId="1413" xr:uid="{00000000-0005-0000-0000-0000FA060000}"/>
    <cellStyle name="style1494324038515" xfId="1414" xr:uid="{00000000-0005-0000-0000-0000FB060000}"/>
    <cellStyle name="style1494324038537" xfId="1415" xr:uid="{00000000-0005-0000-0000-0000FC060000}"/>
    <cellStyle name="style1494324038553" xfId="1418" xr:uid="{00000000-0005-0000-0000-0000FD060000}"/>
    <cellStyle name="style1494324038584" xfId="1419" xr:uid="{00000000-0005-0000-0000-0000FE060000}"/>
    <cellStyle name="style1494324038600" xfId="1420" xr:uid="{00000000-0005-0000-0000-0000FF060000}"/>
    <cellStyle name="style1494324038638" xfId="1421" xr:uid="{00000000-0005-0000-0000-000000070000}"/>
    <cellStyle name="style1494324038669" xfId="1422" xr:uid="{00000000-0005-0000-0000-000001070000}"/>
    <cellStyle name="style1494324038700" xfId="1427" xr:uid="{00000000-0005-0000-0000-000002070000}"/>
    <cellStyle name="style1494324038716" xfId="1428" xr:uid="{00000000-0005-0000-0000-000003070000}"/>
    <cellStyle name="style1494324038738" xfId="1433" xr:uid="{00000000-0005-0000-0000-000004070000}"/>
    <cellStyle name="style1494324038769" xfId="1434" xr:uid="{00000000-0005-0000-0000-000005070000}"/>
    <cellStyle name="style1494324038800" xfId="1423" xr:uid="{00000000-0005-0000-0000-000006070000}"/>
    <cellStyle name="style1494324038816" xfId="1424" xr:uid="{00000000-0005-0000-0000-000007070000}"/>
    <cellStyle name="style1494324038838" xfId="1425" xr:uid="{00000000-0005-0000-0000-000008070000}"/>
    <cellStyle name="style1494324038854" xfId="1426" xr:uid="{00000000-0005-0000-0000-000009070000}"/>
    <cellStyle name="style1494324038885" xfId="1429" xr:uid="{00000000-0005-0000-0000-00000A070000}"/>
    <cellStyle name="style1494324038901" xfId="1430" xr:uid="{00000000-0005-0000-0000-00000B070000}"/>
    <cellStyle name="style1494324038934" xfId="1431" xr:uid="{00000000-0005-0000-0000-00000C070000}"/>
    <cellStyle name="style1494324038938" xfId="1432" xr:uid="{00000000-0005-0000-0000-00000D070000}"/>
    <cellStyle name="style1494324039001" xfId="1435" xr:uid="{00000000-0005-0000-0000-00000E070000}"/>
    <cellStyle name="style1494324039017" xfId="1436" xr:uid="{00000000-0005-0000-0000-00000F070000}"/>
    <cellStyle name="style1494324039039" xfId="1437" xr:uid="{00000000-0005-0000-0000-000010070000}"/>
    <cellStyle name="style1494324039070" xfId="1438" xr:uid="{00000000-0005-0000-0000-000011070000}"/>
    <cellStyle name="style1494324040161" xfId="1439" xr:uid="{00000000-0005-0000-0000-000012070000}"/>
    <cellStyle name="style1494324040189" xfId="1440" xr:uid="{00000000-0005-0000-0000-000013070000}"/>
    <cellStyle name="style1494324040213" xfId="1441" xr:uid="{00000000-0005-0000-0000-000014070000}"/>
    <cellStyle name="style1494324040237" xfId="1442" xr:uid="{00000000-0005-0000-0000-000015070000}"/>
    <cellStyle name="style1494324040262" xfId="1443" xr:uid="{00000000-0005-0000-0000-000016070000}"/>
    <cellStyle name="style1494324040288" xfId="1447" xr:uid="{00000000-0005-0000-0000-000017070000}"/>
    <cellStyle name="style1494324040312" xfId="1448" xr:uid="{00000000-0005-0000-0000-000018070000}"/>
    <cellStyle name="style1494324040412" xfId="1452" xr:uid="{00000000-0005-0000-0000-000019070000}"/>
    <cellStyle name="style1494324040435" xfId="1453" xr:uid="{00000000-0005-0000-0000-00001A070000}"/>
    <cellStyle name="style1494324040469" xfId="1444" xr:uid="{00000000-0005-0000-0000-00001B070000}"/>
    <cellStyle name="style1494324040496" xfId="1445" xr:uid="{00000000-0005-0000-0000-00001C070000}"/>
    <cellStyle name="style1494324040522" xfId="1446" xr:uid="{00000000-0005-0000-0000-00001D070000}"/>
    <cellStyle name="style1494324040550" xfId="1449" xr:uid="{00000000-0005-0000-0000-00001E070000}"/>
    <cellStyle name="style1494324040575" xfId="1450" xr:uid="{00000000-0005-0000-0000-00001F070000}"/>
    <cellStyle name="style1494324040602" xfId="1451" xr:uid="{00000000-0005-0000-0000-000020070000}"/>
    <cellStyle name="style1494324040628" xfId="1454" xr:uid="{00000000-0005-0000-0000-000021070000}"/>
    <cellStyle name="style1494324040650" xfId="1455" xr:uid="{00000000-0005-0000-0000-000022070000}"/>
    <cellStyle name="style1494324040675" xfId="1456" xr:uid="{00000000-0005-0000-0000-000023070000}"/>
    <cellStyle name="style1494324040700" xfId="1457" xr:uid="{00000000-0005-0000-0000-000024070000}"/>
    <cellStyle name="style1494324040720" xfId="1458" xr:uid="{00000000-0005-0000-0000-000025070000}"/>
    <cellStyle name="style1494324040740" xfId="1463" xr:uid="{00000000-0005-0000-0000-000026070000}"/>
    <cellStyle name="style1494324040759" xfId="1464" xr:uid="{00000000-0005-0000-0000-000027070000}"/>
    <cellStyle name="style1494324040784" xfId="1469" xr:uid="{00000000-0005-0000-0000-000028070000}"/>
    <cellStyle name="style1494324040805" xfId="1470" xr:uid="{00000000-0005-0000-0000-000029070000}"/>
    <cellStyle name="style1494324040825" xfId="1459" xr:uid="{00000000-0005-0000-0000-00002A070000}"/>
    <cellStyle name="style1494324040848" xfId="1460" xr:uid="{00000000-0005-0000-0000-00002B070000}"/>
    <cellStyle name="style1494324040884" xfId="1461" xr:uid="{00000000-0005-0000-0000-00002C070000}"/>
    <cellStyle name="style1494324040909" xfId="1462" xr:uid="{00000000-0005-0000-0000-00002D070000}"/>
    <cellStyle name="style1494324040933" xfId="1465" xr:uid="{00000000-0005-0000-0000-00002E070000}"/>
    <cellStyle name="style1494324040956" xfId="1466" xr:uid="{00000000-0005-0000-0000-00002F070000}"/>
    <cellStyle name="style1494324040979" xfId="1467" xr:uid="{00000000-0005-0000-0000-000030070000}"/>
    <cellStyle name="style1494324041000" xfId="1468" xr:uid="{00000000-0005-0000-0000-000031070000}"/>
    <cellStyle name="style1494324041041" xfId="1471" xr:uid="{00000000-0005-0000-0000-000032070000}"/>
    <cellStyle name="style1494324041064" xfId="1472" xr:uid="{00000000-0005-0000-0000-000033070000}"/>
    <cellStyle name="style1494324041087" xfId="1473" xr:uid="{00000000-0005-0000-0000-000034070000}"/>
    <cellStyle name="style1494324041106" xfId="1474" xr:uid="{00000000-0005-0000-0000-000035070000}"/>
    <cellStyle name="style1494324042034" xfId="1475" xr:uid="{00000000-0005-0000-0000-000036070000}"/>
    <cellStyle name="style1494324042059" xfId="1476" xr:uid="{00000000-0005-0000-0000-000037070000}"/>
    <cellStyle name="style1494324042083" xfId="1477" xr:uid="{00000000-0005-0000-0000-000038070000}"/>
    <cellStyle name="style1494324042108" xfId="1478" xr:uid="{00000000-0005-0000-0000-000039070000}"/>
    <cellStyle name="style1494324042138" xfId="1479" xr:uid="{00000000-0005-0000-0000-00003A070000}"/>
    <cellStyle name="style1494324042164" xfId="1483" xr:uid="{00000000-0005-0000-0000-00003B070000}"/>
    <cellStyle name="style1494324042187" xfId="1484" xr:uid="{00000000-0005-0000-0000-00003C070000}"/>
    <cellStyle name="style1494324042279" xfId="1488" xr:uid="{00000000-0005-0000-0000-00003D070000}"/>
    <cellStyle name="style1494324042302" xfId="1489" xr:uid="{00000000-0005-0000-0000-00003E070000}"/>
    <cellStyle name="style1494324042325" xfId="1480" xr:uid="{00000000-0005-0000-0000-00003F070000}"/>
    <cellStyle name="style1494324042350" xfId="1481" xr:uid="{00000000-0005-0000-0000-000040070000}"/>
    <cellStyle name="style1494324042373" xfId="1482" xr:uid="{00000000-0005-0000-0000-000041070000}"/>
    <cellStyle name="style1494324042396" xfId="1485" xr:uid="{00000000-0005-0000-0000-000042070000}"/>
    <cellStyle name="style1494324042418" xfId="1486" xr:uid="{00000000-0005-0000-0000-000043070000}"/>
    <cellStyle name="style1494324042441" xfId="1487" xr:uid="{00000000-0005-0000-0000-000044070000}"/>
    <cellStyle name="style1494324042465" xfId="1490" xr:uid="{00000000-0005-0000-0000-000045070000}"/>
    <cellStyle name="style1494324042495" xfId="1491" xr:uid="{00000000-0005-0000-0000-000046070000}"/>
    <cellStyle name="style1494324042520" xfId="1492" xr:uid="{00000000-0005-0000-0000-000047070000}"/>
    <cellStyle name="style1494324042544" xfId="1493" xr:uid="{00000000-0005-0000-0000-000048070000}"/>
    <cellStyle name="style1494324042565" xfId="1494" xr:uid="{00000000-0005-0000-0000-000049070000}"/>
    <cellStyle name="style1494324042586" xfId="1499" xr:uid="{00000000-0005-0000-0000-00004A070000}"/>
    <cellStyle name="style1494324042619" xfId="1500" xr:uid="{00000000-0005-0000-0000-00004B070000}"/>
    <cellStyle name="style1494324042661" xfId="1505" xr:uid="{00000000-0005-0000-0000-00004C070000}"/>
    <cellStyle name="style1494324042687" xfId="1506" xr:uid="{00000000-0005-0000-0000-00004D070000}"/>
    <cellStyle name="style1494324042707" xfId="1495" xr:uid="{00000000-0005-0000-0000-00004E070000}"/>
    <cellStyle name="style1494324042731" xfId="1496" xr:uid="{00000000-0005-0000-0000-00004F070000}"/>
    <cellStyle name="style1494324042752" xfId="1497" xr:uid="{00000000-0005-0000-0000-000050070000}"/>
    <cellStyle name="style1494324042773" xfId="1498" xr:uid="{00000000-0005-0000-0000-000051070000}"/>
    <cellStyle name="style1494324042796" xfId="1501" xr:uid="{00000000-0005-0000-0000-000052070000}"/>
    <cellStyle name="style1494324042818" xfId="1502" xr:uid="{00000000-0005-0000-0000-000053070000}"/>
    <cellStyle name="style1494324042840" xfId="1503" xr:uid="{00000000-0005-0000-0000-000054070000}"/>
    <cellStyle name="style1494324042860" xfId="1504" xr:uid="{00000000-0005-0000-0000-000055070000}"/>
    <cellStyle name="style1494324042904" xfId="1507" xr:uid="{00000000-0005-0000-0000-000056070000}"/>
    <cellStyle name="style1494324042927" xfId="1508" xr:uid="{00000000-0005-0000-0000-000057070000}"/>
    <cellStyle name="style1494324042949" xfId="1509" xr:uid="{00000000-0005-0000-0000-000058070000}"/>
    <cellStyle name="style1494324042969" xfId="1510" xr:uid="{00000000-0005-0000-0000-000059070000}"/>
    <cellStyle name="style1494324045632" xfId="1511" xr:uid="{00000000-0005-0000-0000-00005A070000}"/>
    <cellStyle name="style1494324045674" xfId="1512" xr:uid="{00000000-0005-0000-0000-00005B070000}"/>
    <cellStyle name="style1494324045701" xfId="1513" xr:uid="{00000000-0005-0000-0000-00005C070000}"/>
    <cellStyle name="style1494324045722" xfId="1514" xr:uid="{00000000-0005-0000-0000-00005D070000}"/>
    <cellStyle name="style1494324045745" xfId="1515" xr:uid="{00000000-0005-0000-0000-00005E070000}"/>
    <cellStyle name="style1494324045769" xfId="1518" xr:uid="{00000000-0005-0000-0000-00005F070000}"/>
    <cellStyle name="style1494324045794" xfId="1516" xr:uid="{00000000-0005-0000-0000-000060070000}"/>
    <cellStyle name="style1494324045818" xfId="1519" xr:uid="{00000000-0005-0000-0000-000061070000}"/>
    <cellStyle name="style1494324045843" xfId="1517" xr:uid="{00000000-0005-0000-0000-000062070000}"/>
    <cellStyle name="style1494324045868" xfId="1520" xr:uid="{00000000-0005-0000-0000-000063070000}"/>
    <cellStyle name="style1494324045962" xfId="1521" xr:uid="{00000000-0005-0000-0000-000064070000}"/>
    <cellStyle name="style1494324045985" xfId="1522" xr:uid="{00000000-0005-0000-0000-000065070000}"/>
    <cellStyle name="style1494324046008" xfId="1523" xr:uid="{00000000-0005-0000-0000-000066070000}"/>
    <cellStyle name="style1494324046032" xfId="1524" xr:uid="{00000000-0005-0000-0000-000067070000}"/>
    <cellStyle name="style1494324046056" xfId="1525" xr:uid="{00000000-0005-0000-0000-000068070000}"/>
    <cellStyle name="style1494324046079" xfId="1530" xr:uid="{00000000-0005-0000-0000-000069070000}"/>
    <cellStyle name="style1494324046105" xfId="1526" xr:uid="{00000000-0005-0000-0000-00006A070000}"/>
    <cellStyle name="style1494324046126" xfId="1531" xr:uid="{00000000-0005-0000-0000-00006B070000}"/>
    <cellStyle name="style1494324046155" xfId="1527" xr:uid="{00000000-0005-0000-0000-00006C070000}"/>
    <cellStyle name="style1494324046191" xfId="1528" xr:uid="{00000000-0005-0000-0000-00006D070000}"/>
    <cellStyle name="style1494324046222" xfId="1529" xr:uid="{00000000-0005-0000-0000-00006E070000}"/>
    <cellStyle name="style1494324046248" xfId="1532" xr:uid="{00000000-0005-0000-0000-00006F070000}"/>
    <cellStyle name="style1494324046271" xfId="1533" xr:uid="{00000000-0005-0000-0000-000070070000}"/>
    <cellStyle name="style1494324046296" xfId="1534" xr:uid="{00000000-0005-0000-0000-000071070000}"/>
    <cellStyle name="style1494324046321" xfId="1535" xr:uid="{00000000-0005-0000-0000-000072070000}"/>
    <cellStyle name="style1494324046358" xfId="1536" xr:uid="{00000000-0005-0000-0000-000073070000}"/>
    <cellStyle name="style1494324046382" xfId="1537" xr:uid="{00000000-0005-0000-0000-000074070000}"/>
    <cellStyle name="style1494324046405" xfId="1538" xr:uid="{00000000-0005-0000-0000-000075070000}"/>
  </cellStyles>
  <dxfs count="2">
    <dxf>
      <fill>
        <patternFill patternType="solid">
          <fgColor rgb="FFC6E0B4"/>
          <bgColor rgb="FF000000"/>
        </patternFill>
      </fill>
    </dxf>
    <dxf>
      <fill>
        <patternFill patternType="solid">
          <fgColor rgb="FFA9D08E"/>
          <bgColor rgb="FF000000"/>
        </patternFill>
      </fill>
    </dxf>
  </dxfs>
  <tableStyles count="0" defaultTableStyle="TableStyleMedium9" defaultPivotStyle="PivotStyleLight16"/>
  <colors>
    <mruColors>
      <color rgb="FF008000"/>
      <color rgb="FFFFCCCC"/>
      <color rgb="FF6D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9.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5.xml"/><Relationship Id="rId1" Type="http://schemas.microsoft.com/office/2011/relationships/chartStyle" Target="style25.xml"/></Relationships>
</file>

<file path=xl/charts/_rels/chart3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8.xml"/><Relationship Id="rId1" Type="http://schemas.microsoft.com/office/2011/relationships/chartStyle" Target="style28.xml"/></Relationships>
</file>

<file path=xl/charts/_rels/chart3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31.xml"/><Relationship Id="rId1" Type="http://schemas.microsoft.com/office/2011/relationships/chartStyle" Target="style31.xml"/></Relationships>
</file>

<file path=xl/charts/_rels/chart3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6.xml"/><Relationship Id="rId1" Type="http://schemas.microsoft.com/office/2011/relationships/chartStyle" Target="style36.xml"/></Relationships>
</file>

<file path=xl/charts/_rels/chart43.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9.xml"/><Relationship Id="rId1" Type="http://schemas.microsoft.com/office/2011/relationships/chartStyle" Target="style3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40.xml"/><Relationship Id="rId1" Type="http://schemas.microsoft.com/office/2011/relationships/chartStyle" Target="style40.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41.xml"/><Relationship Id="rId1" Type="http://schemas.microsoft.com/office/2011/relationships/chartStyle" Target="style41.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42.xml"/><Relationship Id="rId1" Type="http://schemas.microsoft.com/office/2011/relationships/chartStyle" Target="style42.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3.xml"/><Relationship Id="rId1" Type="http://schemas.microsoft.com/office/2011/relationships/chartStyle" Target="style43.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5.xml"/><Relationship Id="rId1" Type="http://schemas.microsoft.com/office/2011/relationships/chartStyle" Target="style45.xml"/></Relationships>
</file>

<file path=xl/charts/_rels/chart52.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7.xml"/><Relationship Id="rId1" Type="http://schemas.microsoft.com/office/2011/relationships/chartStyle" Target="style47.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8.xml"/><Relationship Id="rId1" Type="http://schemas.microsoft.com/office/2011/relationships/chartStyle" Target="style48.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51.xml"/><Relationship Id="rId1" Type="http://schemas.microsoft.com/office/2011/relationships/chartStyle" Target="style51.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2.xml"/><Relationship Id="rId1" Type="http://schemas.microsoft.com/office/2011/relationships/chartStyle" Target="style52.xml"/><Relationship Id="rId4" Type="http://schemas.openxmlformats.org/officeDocument/2006/relationships/chartUserShapes" Target="../drawings/drawing51.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53.xml"/><Relationship Id="rId1" Type="http://schemas.microsoft.com/office/2011/relationships/chartStyle" Target="style53.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1.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6.xml"/><Relationship Id="rId1" Type="http://schemas.microsoft.com/office/2011/relationships/chartStyle" Target="style56.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7.xml"/><Relationship Id="rId1" Type="http://schemas.microsoft.com/office/2011/relationships/chartStyle" Target="style57.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8.xml"/><Relationship Id="rId1" Type="http://schemas.microsoft.com/office/2011/relationships/chartStyle" Target="style58.xml"/></Relationships>
</file>

<file path=xl/charts/_rels/chart65.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6.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7.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62.xml"/><Relationship Id="rId1" Type="http://schemas.microsoft.com/office/2011/relationships/chartStyle" Target="style62.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63.xml"/><Relationship Id="rId1" Type="http://schemas.microsoft.com/office/2011/relationships/chartStyle" Target="style63.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64.xml"/><Relationship Id="rId1" Type="http://schemas.microsoft.com/office/2011/relationships/chartStyle" Target="style64.xml"/></Relationships>
</file>

<file path=xl/charts/_rels/chart71.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2.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3.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4.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5.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70.xml"/><Relationship Id="rId1" Type="http://schemas.microsoft.com/office/2011/relationships/chartStyle" Target="style70.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71.xml"/><Relationship Id="rId1" Type="http://schemas.microsoft.com/office/2011/relationships/chartStyle" Target="style71.xml"/></Relationships>
</file>

<file path=xl/charts/_rels/chart78.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9.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82.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75.xml"/><Relationship Id="rId1" Type="http://schemas.microsoft.com/office/2011/relationships/chartStyle" Target="style75.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6.xml"/><Relationship Id="rId1" Type="http://schemas.microsoft.com/office/2011/relationships/chartStyle" Target="style76.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8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8.xml"/><Relationship Id="rId1" Type="http://schemas.microsoft.com/office/2011/relationships/chartStyle" Target="style7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9.xml"/><Relationship Id="rId1" Type="http://schemas.microsoft.com/office/2011/relationships/chartStyle" Target="style7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80.xml"/><Relationship Id="rId1" Type="http://schemas.microsoft.com/office/2011/relationships/chartStyle" Target="style8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81.xml"/><Relationship Id="rId1" Type="http://schemas.microsoft.com/office/2011/relationships/chartStyle" Target="style8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82.xml"/><Relationship Id="rId1" Type="http://schemas.microsoft.com/office/2011/relationships/chartStyle" Target="style8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83.xml"/><Relationship Id="rId1" Type="http://schemas.microsoft.com/office/2011/relationships/chartStyle" Target="style83.xml"/></Relationships>
</file>

<file path=xl/charts/_rels/chart9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85.xml"/><Relationship Id="rId1" Type="http://schemas.microsoft.com/office/2011/relationships/chartStyle" Target="style8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86.xml"/><Relationship Id="rId1" Type="http://schemas.microsoft.com/office/2011/relationships/chartStyle" Target="style8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solidFill>
                <a:latin typeface="Source Sans Pro Light" panose="020B0403030403020204" pitchFamily="34" charset="0"/>
                <a:ea typeface="+mn-ea"/>
                <a:cs typeface="+mn-cs"/>
              </a:defRPr>
            </a:pPr>
            <a:r>
              <a:rPr lang="en-US" sz="1100" b="0" i="0" kern="1200" baseline="0">
                <a:solidFill>
                  <a:srgbClr val="000000"/>
                </a:solidFill>
                <a:effectLst/>
                <a:latin typeface="Source Sans Pro" panose="020B0503030403020204" pitchFamily="34" charset="0"/>
              </a:rPr>
              <a:t>Verteilung nach Praktikumsdauer</a:t>
            </a:r>
            <a:endParaRPr lang="it-IT" sz="1100">
              <a:effectLst/>
            </a:endParaRPr>
          </a:p>
        </c:rich>
      </c:tx>
      <c:layout>
        <c:manualLayout>
          <c:xMode val="edge"/>
          <c:yMode val="edge"/>
          <c:x val="2.6530068938041398E-2"/>
          <c:y val="3.8057462136639096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Source Sans Pro Light" panose="020B0403030403020204" pitchFamily="34" charset="0"/>
              <a:ea typeface="+mn-ea"/>
              <a:cs typeface="+mn-cs"/>
            </a:defRPr>
          </a:pPr>
          <a:endParaRPr lang="de-DE"/>
        </a:p>
      </c:txPr>
    </c:title>
    <c:autoTitleDeleted val="0"/>
    <c:plotArea>
      <c:layout>
        <c:manualLayout>
          <c:layoutTarget val="inner"/>
          <c:xMode val="edge"/>
          <c:yMode val="edge"/>
          <c:x val="0.28220902777777779"/>
          <c:y val="0.14301736111111113"/>
          <c:w val="0.43254291489425883"/>
          <c:h val="0.76118712806684741"/>
        </c:manualLayout>
      </c:layout>
      <c:doughnutChart>
        <c:varyColors val="1"/>
        <c:ser>
          <c:idx val="0"/>
          <c:order val="0"/>
          <c:spPr>
            <a:solidFill>
              <a:schemeClr val="accent1"/>
            </a:solidFill>
            <a:ln w="38100" cap="flat" cmpd="sng" algn="ctr">
              <a:solidFill>
                <a:srgbClr val="FFFFFF">
                  <a:lumMod val="100000"/>
                </a:srgbClr>
              </a:solidFill>
              <a:prstDash val="solid"/>
              <a:round/>
              <a:headEnd type="none" w="med" len="med"/>
              <a:tailEnd type="none" w="med" len="med"/>
            </a:ln>
          </c:spPr>
          <c:dPt>
            <c:idx val="0"/>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1-6341-489B-AC28-DF933170DAC5}"/>
              </c:ext>
            </c:extLst>
          </c:dPt>
          <c:dPt>
            <c:idx val="1"/>
            <c:bubble3D val="0"/>
            <c:spPr>
              <a:solidFill>
                <a:schemeClr val="accent2"/>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3-6341-489B-AC28-DF933170DAC5}"/>
              </c:ext>
            </c:extLst>
          </c:dPt>
          <c:dPt>
            <c:idx val="2"/>
            <c:bubble3D val="0"/>
            <c:spPr>
              <a:solidFill>
                <a:schemeClr val="accent4"/>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5-6341-489B-AC28-DF933170DAC5}"/>
              </c:ext>
            </c:extLst>
          </c:dPt>
          <c:dPt>
            <c:idx val="3"/>
            <c:bubble3D val="0"/>
            <c:spPr>
              <a:solidFill>
                <a:schemeClr val="accent5"/>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7-6341-489B-AC28-DF933170DAC5}"/>
              </c:ext>
            </c:extLst>
          </c:dPt>
          <c:dPt>
            <c:idx val="4"/>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9-6341-489B-AC28-DF933170DAC5}"/>
              </c:ext>
            </c:extLst>
          </c:dPt>
          <c:dPt>
            <c:idx val="5"/>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B-6341-489B-AC28-DF933170DAC5}"/>
              </c:ext>
            </c:extLst>
          </c:dPt>
          <c:dLbls>
            <c:dLbl>
              <c:idx val="0"/>
              <c:layout>
                <c:manualLayout>
                  <c:x val="0.28180074074074074"/>
                  <c:y val="-0.19122046783625732"/>
                </c:manualLayout>
              </c:layout>
              <c:tx>
                <c:rich>
                  <a:bodyPr/>
                  <a:lstStyle/>
                  <a:p>
                    <a:r>
                      <a:rPr lang="en-US"/>
                      <a:t>Bis zu einem Monat Fino a un mese</a:t>
                    </a:r>
                    <a:r>
                      <a:rPr lang="en-US" baseline="0"/>
                      <a:t>
15,7</a:t>
                    </a:r>
                    <a:endParaRPr lang="en-US"/>
                  </a:p>
                </c:rich>
              </c:tx>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341-489B-AC28-DF933170DAC5}"/>
                </c:ext>
              </c:extLst>
            </c:dLbl>
            <c:dLbl>
              <c:idx val="1"/>
              <c:layout>
                <c:manualLayout>
                  <c:x val="0.19984443612122638"/>
                  <c:y val="7.7672614786714361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Source Sans Pro Light" panose="020B0403030403020204" pitchFamily="34" charset="0"/>
                        <a:ea typeface="+mn-ea"/>
                        <a:cs typeface="+mn-cs"/>
                      </a:defRPr>
                    </a:pPr>
                    <a:r>
                      <a:rPr lang="en-US"/>
                      <a:t>Zwischen einem und zwei Monate</a:t>
                    </a:r>
                  </a:p>
                  <a:p>
                    <a:pPr>
                      <a:defRPr sz="900"/>
                    </a:pPr>
                    <a:r>
                      <a:rPr lang="en-US"/>
                      <a:t>Tra</a:t>
                    </a:r>
                    <a:r>
                      <a:rPr lang="en-US" baseline="0"/>
                      <a:t> uno e due mesi 30,9</a:t>
                    </a:r>
                    <a:endParaRPr lang="en-US"/>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0"/>
              <c:showCatName val="1"/>
              <c:showSerName val="0"/>
              <c:showPercent val="1"/>
              <c:showBubbleSize val="0"/>
              <c:separator>
</c:separator>
              <c:extLst>
                <c:ext xmlns:c15="http://schemas.microsoft.com/office/drawing/2012/chart" uri="{CE6537A1-D6FC-4f65-9D91-7224C49458BB}">
                  <c15:layout>
                    <c:manualLayout>
                      <c:w val="0.16746006725248178"/>
                      <c:h val="0.16948019620379201"/>
                    </c:manualLayout>
                  </c15:layout>
                </c:ext>
                <c:ext xmlns:c16="http://schemas.microsoft.com/office/drawing/2014/chart" uri="{C3380CC4-5D6E-409C-BE32-E72D297353CC}">
                  <c16:uniqueId val="{00000003-6341-489B-AC28-DF933170DAC5}"/>
                </c:ext>
              </c:extLst>
            </c:dLbl>
            <c:dLbl>
              <c:idx val="2"/>
              <c:layout>
                <c:manualLayout>
                  <c:x val="-0.24198984602596588"/>
                  <c:y val="6.5130524990651403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Source Sans Pro Light" panose="020B0403030403020204" pitchFamily="34" charset="0"/>
                        <a:ea typeface="+mn-ea"/>
                        <a:cs typeface="+mn-cs"/>
                      </a:defRPr>
                    </a:pPr>
                    <a:r>
                      <a:rPr lang="en-US" baseline="0"/>
                      <a:t>Zwischen zwei und drei Monate </a:t>
                    </a:r>
                  </a:p>
                  <a:p>
                    <a:pPr>
                      <a:defRPr sz="900"/>
                    </a:pPr>
                    <a:r>
                      <a:rPr lang="en-US" baseline="0"/>
                      <a:t>Tra due e tre mesi 27,9</a:t>
                    </a:r>
                    <a:endParaRPr lang="en-US"/>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0"/>
              <c:showCatName val="1"/>
              <c:showSerName val="0"/>
              <c:showPercent val="1"/>
              <c:showBubbleSize val="0"/>
              <c:separator>
</c:separator>
              <c:extLst>
                <c:ext xmlns:c15="http://schemas.microsoft.com/office/drawing/2012/chart" uri="{CE6537A1-D6FC-4f65-9D91-7224C49458BB}">
                  <c15:layout>
                    <c:manualLayout>
                      <c:w val="0.17784035632883557"/>
                      <c:h val="0.19610186456488246"/>
                    </c:manualLayout>
                  </c15:layout>
                </c:ext>
                <c:ext xmlns:c16="http://schemas.microsoft.com/office/drawing/2014/chart" uri="{C3380CC4-5D6E-409C-BE32-E72D297353CC}">
                  <c16:uniqueId val="{00000005-6341-489B-AC28-DF933170DAC5}"/>
                </c:ext>
              </c:extLst>
            </c:dLbl>
            <c:dLbl>
              <c:idx val="3"/>
              <c:layout>
                <c:manualLayout>
                  <c:x val="-0.18381351851851851"/>
                  <c:y val="-0.15981374269005849"/>
                </c:manualLayout>
              </c:layout>
              <c:tx>
                <c:rich>
                  <a:bodyPr/>
                  <a:lstStyle/>
                  <a:p>
                    <a:r>
                      <a:rPr lang="en-US"/>
                      <a:t>Über drei Monate</a:t>
                    </a:r>
                  </a:p>
                  <a:p>
                    <a:r>
                      <a:rPr lang="en-US" baseline="0"/>
                      <a:t>Più di tre mesi
25,6</a:t>
                    </a:r>
                    <a:endParaRPr lang="en-US"/>
                  </a:p>
                </c:rich>
              </c:tx>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341-489B-AC28-DF933170DAC5}"/>
                </c:ext>
              </c:extLst>
            </c:dLbl>
            <c:dLbl>
              <c:idx val="4"/>
              <c:layout>
                <c:manualLayout>
                  <c:x val="-0.14009851851851851"/>
                  <c:y val="0.1472842105263158"/>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341-489B-AC28-DF933170DAC5}"/>
                </c:ext>
              </c:extLst>
            </c:dLbl>
            <c:dLbl>
              <c:idx val="5"/>
              <c:layout>
                <c:manualLayout>
                  <c:x val="-9.5250000000000001E-2"/>
                  <c:y val="-9.113425925925931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341-489B-AC28-DF933170DAC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0"/>
            <c:showCatName val="1"/>
            <c:showSerName val="0"/>
            <c:showPercent val="1"/>
            <c:showBubbleSize val="0"/>
            <c:separator>
</c:separator>
            <c:showLeaderLines val="1"/>
            <c:leaderLines>
              <c:spPr>
                <a:ln w="6350" cap="flat" cmpd="sng" algn="ctr">
                  <a:solidFill>
                    <a:schemeClr val="accent3"/>
                  </a:solidFill>
                  <a:prstDash val="solid"/>
                  <a:round/>
                </a:ln>
                <a:effectLst/>
              </c:spPr>
            </c:leaderLines>
            <c:extLst>
              <c:ext xmlns:c15="http://schemas.microsoft.com/office/drawing/2012/chart" uri="{CE6537A1-D6FC-4f65-9D91-7224C49458BB}"/>
            </c:extLst>
          </c:dLbls>
          <c:cat>
            <c:strRef>
              <c:f>'Etichette bilingui'!$E$9:$E$12</c:f>
              <c:strCache>
                <c:ptCount val="4"/>
                <c:pt idx="0">
                  <c:v>bis zu einem Monat
fino a un mese</c:v>
                </c:pt>
                <c:pt idx="1">
                  <c:v>zwischen einem und zwei Monate
tra uno e due mesi</c:v>
                </c:pt>
                <c:pt idx="2">
                  <c:v>zwischen zwei und drei Monate
tra due e tre mesi</c:v>
                </c:pt>
                <c:pt idx="3">
                  <c:v>über drei Monate
più di tre mesi</c:v>
                </c:pt>
              </c:strCache>
            </c:strRef>
          </c:cat>
          <c:val>
            <c:numRef>
              <c:f>'W Panoramica generale'!#REF!</c:f>
              <c:numCache>
                <c:formatCode>General</c:formatCode>
                <c:ptCount val="1"/>
                <c:pt idx="0">
                  <c:v>1</c:v>
                </c:pt>
              </c:numCache>
            </c:numRef>
          </c:val>
          <c:extLst>
            <c:ext xmlns:c16="http://schemas.microsoft.com/office/drawing/2014/chart" uri="{C3380CC4-5D6E-409C-BE32-E72D297353CC}">
              <c16:uniqueId val="{0000000C-6341-489B-AC28-DF933170DAC5}"/>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6350" cap="flat" cmpd="sng" algn="ctr">
      <a:solidFill>
        <a:schemeClr val="accent4"/>
      </a:solidFill>
      <a:prstDash val="solid"/>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645902347319282"/>
          <c:y val="7.2986337720606309E-2"/>
          <c:w val="0.56495739046246818"/>
          <c:h val="0.77844033827635017"/>
        </c:manualLayout>
      </c:layout>
      <c:barChart>
        <c:barDir val="bar"/>
        <c:grouping val="clustered"/>
        <c:varyColors val="0"/>
        <c:ser>
          <c:idx val="0"/>
          <c:order val="0"/>
          <c:spPr>
            <a:solidFill>
              <a:schemeClr val="accent1"/>
            </a:solidFill>
          </c:spPr>
          <c:invertIfNegative val="0"/>
          <c:dPt>
            <c:idx val="0"/>
            <c:invertIfNegative val="0"/>
            <c:bubble3D val="0"/>
            <c:extLst>
              <c:ext xmlns:c16="http://schemas.microsoft.com/office/drawing/2014/chart" uri="{C3380CC4-5D6E-409C-BE32-E72D297353CC}">
                <c16:uniqueId val="{00000000-9DF4-4E91-A435-3BE92BBA4056}"/>
              </c:ext>
            </c:extLst>
          </c:dPt>
          <c:dLbls>
            <c:spPr>
              <a:noFill/>
              <a:ln>
                <a:noFill/>
              </a:ln>
              <a:effectLst/>
            </c:spPr>
            <c:txPr>
              <a:bodyPr wrap="square" lIns="38100" tIns="19050" rIns="38100" bIns="19050" anchor="ctr">
                <a:spAutoFit/>
              </a:bodyPr>
              <a:lstStyle/>
              <a:p>
                <a:pPr>
                  <a:defRPr sz="900">
                    <a:solidFill>
                      <a:schemeClr val="bg1"/>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 Quoten'!$A$31:$A$35</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Quoten'!$B$31:$B$35</c:f>
              <c:numCache>
                <c:formatCode>0.0</c:formatCode>
                <c:ptCount val="5"/>
                <c:pt idx="0">
                  <c:v>98.031496062992133</c:v>
                </c:pt>
                <c:pt idx="1">
                  <c:v>97</c:v>
                </c:pt>
                <c:pt idx="2">
                  <c:v>97.916666666666657</c:v>
                </c:pt>
                <c:pt idx="3">
                  <c:v>67.924528301886795</c:v>
                </c:pt>
                <c:pt idx="4">
                  <c:v>100</c:v>
                </c:pt>
              </c:numCache>
            </c:numRef>
          </c:val>
          <c:extLst>
            <c:ext xmlns:c16="http://schemas.microsoft.com/office/drawing/2014/chart" uri="{C3380CC4-5D6E-409C-BE32-E72D297353CC}">
              <c16:uniqueId val="{00000001-9DF4-4E91-A435-3BE92BBA4056}"/>
            </c:ext>
          </c:extLst>
        </c:ser>
        <c:dLbls>
          <c:dLblPos val="outEnd"/>
          <c:showLegendKey val="0"/>
          <c:showVal val="1"/>
          <c:showCatName val="0"/>
          <c:showSerName val="0"/>
          <c:showPercent val="0"/>
          <c:showBubbleSize val="0"/>
        </c:dLbls>
        <c:gapWidth val="90"/>
        <c:axId val="118590224"/>
        <c:axId val="118590768"/>
      </c:barChart>
      <c:catAx>
        <c:axId val="1185902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nchor="t" anchorCtr="0"/>
          <a:lstStyle/>
          <a:p>
            <a:pPr>
              <a:defRPr sz="900">
                <a:solidFill>
                  <a:schemeClr val="tx1"/>
                </a:solidFill>
              </a:defRPr>
            </a:pPr>
            <a:endParaRPr lang="de-DE"/>
          </a:p>
        </c:txPr>
        <c:crossAx val="118590768"/>
        <c:crosses val="autoZero"/>
        <c:auto val="1"/>
        <c:lblAlgn val="ctr"/>
        <c:lblOffset val="100"/>
        <c:noMultiLvlLbl val="0"/>
      </c:catAx>
      <c:valAx>
        <c:axId val="118590768"/>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vert="horz"/>
          <a:lstStyle/>
          <a:p>
            <a:pPr>
              <a:defRPr sz="900">
                <a:solidFill>
                  <a:schemeClr val="tx1"/>
                </a:solidFill>
              </a:defRPr>
            </a:pPr>
            <a:endParaRPr lang="de-DE"/>
          </a:p>
        </c:txPr>
        <c:crossAx val="118590224"/>
        <c:crosses val="max"/>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 r="0.7" t="0.75" header="0.3" footer="0.3"/>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105614284343032"/>
          <c:y val="0.101856265521822"/>
          <c:w val="0.70329430119840386"/>
          <c:h val="0.73082827752954116"/>
        </c:manualLayout>
      </c:layout>
      <c:barChart>
        <c:barDir val="bar"/>
        <c:grouping val="percentStacked"/>
        <c:varyColors val="0"/>
        <c:ser>
          <c:idx val="0"/>
          <c:order val="0"/>
          <c:tx>
            <c:strRef>
              <c:f>'Etichette bilingui'!$E$1</c:f>
              <c:strCache>
                <c:ptCount val="1"/>
                <c:pt idx="0">
                  <c:v>Südtirol
Alto Adige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'Q2'!$C$10:$C$14</c:f>
              <c:numCache>
                <c:formatCode>###0.0%</c:formatCode>
                <c:ptCount val="5"/>
                <c:pt idx="0">
                  <c:v>0.51965065502183405</c:v>
                </c:pt>
                <c:pt idx="1">
                  <c:v>0.75</c:v>
                </c:pt>
                <c:pt idx="2">
                  <c:v>0.64516129032258063</c:v>
                </c:pt>
                <c:pt idx="3">
                  <c:v>0.61538461538461542</c:v>
                </c:pt>
                <c:pt idx="4">
                  <c:v>0.75</c:v>
                </c:pt>
              </c:numCache>
            </c:numRef>
          </c:val>
          <c:extLst>
            <c:ext xmlns:c16="http://schemas.microsoft.com/office/drawing/2014/chart" uri="{C3380CC4-5D6E-409C-BE32-E72D297353CC}">
              <c16:uniqueId val="{00000000-6EDE-4A19-849F-6C2956A02E38}"/>
            </c:ext>
          </c:extLst>
        </c:ser>
        <c:ser>
          <c:idx val="1"/>
          <c:order val="1"/>
          <c:tx>
            <c:strRef>
              <c:f>'Etichette bilingui'!$E$2</c:f>
              <c:strCache>
                <c:ptCount val="1"/>
                <c:pt idx="0">
                  <c:v>Italien
Italia</c:v>
                </c:pt>
              </c:strCache>
            </c:strRef>
          </c:tx>
          <c:spPr>
            <a:solidFill>
              <a:schemeClr val="accent1"/>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0-0891-4904-B9FB-A87BCF0B39C0}"/>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'Q2'!$E$10:$E$14</c:f>
              <c:numCache>
                <c:formatCode>###0.0%</c:formatCode>
                <c:ptCount val="5"/>
                <c:pt idx="0">
                  <c:v>0.24017467248908297</c:v>
                </c:pt>
                <c:pt idx="1">
                  <c:v>4.1666666666666657E-2</c:v>
                </c:pt>
                <c:pt idx="2">
                  <c:v>0.32258064516129031</c:v>
                </c:pt>
                <c:pt idx="3">
                  <c:v>0.15384615384615385</c:v>
                </c:pt>
                <c:pt idx="4">
                  <c:v>0</c:v>
                </c:pt>
              </c:numCache>
            </c:numRef>
          </c:val>
          <c:extLst>
            <c:ext xmlns:c16="http://schemas.microsoft.com/office/drawing/2014/chart" uri="{C3380CC4-5D6E-409C-BE32-E72D297353CC}">
              <c16:uniqueId val="{00000001-6EDE-4A19-849F-6C2956A02E38}"/>
            </c:ext>
          </c:extLst>
        </c:ser>
        <c:ser>
          <c:idx val="2"/>
          <c:order val="2"/>
          <c:tx>
            <c:strRef>
              <c:f>'Etichette bilingui'!$E$3</c:f>
              <c:strCache>
                <c:ptCount val="1"/>
                <c:pt idx="0">
                  <c:v>Deutschsprachiges Ausland
Paesi tedescofoni</c:v>
                </c:pt>
              </c:strCache>
            </c:strRef>
          </c:tx>
          <c:spPr>
            <a:solidFill>
              <a:schemeClr val="accent4"/>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2792-4136-BBA2-EFCA050BFDE6}"/>
                </c:ext>
              </c:extLst>
            </c:dLbl>
            <c:dLbl>
              <c:idx val="4"/>
              <c:layout>
                <c:manualLayout>
                  <c:x val="2.1982141846434143E-3"/>
                  <c:y val="2.563581959766119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92-4136-BBA2-EFCA050BFDE6}"/>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'Q2'!$G$10:$G$14</c:f>
              <c:numCache>
                <c:formatCode>###0.0%</c:formatCode>
                <c:ptCount val="5"/>
                <c:pt idx="0">
                  <c:v>0.13973799126637554</c:v>
                </c:pt>
                <c:pt idx="1">
                  <c:v>0.14583333333333334</c:v>
                </c:pt>
                <c:pt idx="2">
                  <c:v>0</c:v>
                </c:pt>
                <c:pt idx="3">
                  <c:v>7.6923076923076927E-2</c:v>
                </c:pt>
                <c:pt idx="4">
                  <c:v>0.25</c:v>
                </c:pt>
              </c:numCache>
            </c:numRef>
          </c:val>
          <c:extLst>
            <c:ext xmlns:c16="http://schemas.microsoft.com/office/drawing/2014/chart" uri="{C3380CC4-5D6E-409C-BE32-E72D297353CC}">
              <c16:uniqueId val="{00000002-6EDE-4A19-849F-6C2956A02E38}"/>
            </c:ext>
          </c:extLst>
        </c:ser>
        <c:ser>
          <c:idx val="3"/>
          <c:order val="3"/>
          <c:tx>
            <c:strRef>
              <c:f>'Etichette bilingui'!$E$4</c:f>
              <c:strCache>
                <c:ptCount val="1"/>
                <c:pt idx="0">
                  <c:v>Ausland ohne D A CH
Estero senza Paesi tedescofoni</c:v>
                </c:pt>
              </c:strCache>
            </c:strRef>
          </c:tx>
          <c:spPr>
            <a:solidFill>
              <a:schemeClr val="accent3"/>
            </a:solidFill>
            <a:ln>
              <a:noFill/>
            </a:ln>
            <a:effectLst/>
          </c:spPr>
          <c:invertIfNegative val="0"/>
          <c:dLbls>
            <c:dLbl>
              <c:idx val="2"/>
              <c:layout>
                <c:manualLayout>
                  <c:x val="-1.5207235214664902E-2"/>
                  <c:y val="2.550190295199827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92-4136-BBA2-EFCA050BFDE6}"/>
                </c:ext>
              </c:extLst>
            </c:dLbl>
            <c:dLbl>
              <c:idx val="3"/>
              <c:layout>
                <c:manualLayout>
                  <c:x val="-4.3964283692868285E-3"/>
                  <c:y val="3.25600544709894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92-4136-BBA2-EFCA050BFDE6}"/>
                </c:ext>
              </c:extLst>
            </c:dLbl>
            <c:dLbl>
              <c:idx val="4"/>
              <c:delete val="1"/>
              <c:extLst>
                <c:ext xmlns:c15="http://schemas.microsoft.com/office/drawing/2012/chart" uri="{CE6537A1-D6FC-4f65-9D91-7224C49458BB}"/>
                <c:ext xmlns:c16="http://schemas.microsoft.com/office/drawing/2014/chart" uri="{C3380CC4-5D6E-409C-BE32-E72D297353CC}">
                  <c16:uniqueId val="{00000004-2792-4136-BBA2-EFCA050BFDE6}"/>
                </c:ext>
              </c:extLst>
            </c:dLbl>
            <c:dLbl>
              <c:idx val="6"/>
              <c:layout>
                <c:manualLayout>
                  <c:x val="1.4431818181818181E-2"/>
                  <c:y val="-2.706735066135035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DE-4A19-849F-6C2956A02E38}"/>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'Q2'!$I$10:$I$14</c:f>
              <c:numCache>
                <c:formatCode>###0.0%</c:formatCode>
                <c:ptCount val="5"/>
                <c:pt idx="0">
                  <c:v>9.606986899563319E-2</c:v>
                </c:pt>
                <c:pt idx="1">
                  <c:v>6.25E-2</c:v>
                </c:pt>
                <c:pt idx="2">
                  <c:v>3.2258064516129031E-2</c:v>
                </c:pt>
                <c:pt idx="3">
                  <c:v>0.15384615384615385</c:v>
                </c:pt>
                <c:pt idx="4">
                  <c:v>0</c:v>
                </c:pt>
              </c:numCache>
            </c:numRef>
          </c:val>
          <c:extLst>
            <c:ext xmlns:c16="http://schemas.microsoft.com/office/drawing/2014/chart" uri="{C3380CC4-5D6E-409C-BE32-E72D297353CC}">
              <c16:uniqueId val="{00000004-6EDE-4A19-849F-6C2956A02E38}"/>
            </c:ext>
          </c:extLst>
        </c:ser>
        <c:dLbls>
          <c:dLblPos val="ctr"/>
          <c:showLegendKey val="0"/>
          <c:showVal val="1"/>
          <c:showCatName val="0"/>
          <c:showSerName val="0"/>
          <c:showPercent val="0"/>
          <c:showBubbleSize val="0"/>
        </c:dLbls>
        <c:gapWidth val="150"/>
        <c:overlap val="100"/>
        <c:axId val="118594576"/>
        <c:axId val="118579344"/>
        <c:extLst>
          <c:ext xmlns:c15="http://schemas.microsoft.com/office/drawing/2012/chart" uri="{02D57815-91ED-43cb-92C2-25804820EDAC}">
            <c15:filteredBarSeries>
              <c15:ser>
                <c:idx val="4"/>
                <c:order val="4"/>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'Etichette bilingui'!$A$3:$A$7</c15:sqref>
                        </c15:formulaRef>
                      </c:ext>
                    </c:extLst>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extLst>
                      <c:ext uri="{02D57815-91ED-43cb-92C2-25804820EDAC}">
                        <c15:formulaRef>
                          <c15:sqref>'Q2'!$K$10:$K$14</c15:sqref>
                        </c15:formulaRef>
                      </c:ext>
                    </c:extLst>
                    <c:numCache>
                      <c:formatCode>###0.0%</c:formatCode>
                      <c:ptCount val="5"/>
                      <c:pt idx="0" formatCode="####.0%">
                        <c:v>4.3668122270742356E-3</c:v>
                      </c:pt>
                      <c:pt idx="1">
                        <c:v>0</c:v>
                      </c:pt>
                      <c:pt idx="2">
                        <c:v>0</c:v>
                      </c:pt>
                      <c:pt idx="3">
                        <c:v>0</c:v>
                      </c:pt>
                      <c:pt idx="4">
                        <c:v>0</c:v>
                      </c:pt>
                    </c:numCache>
                  </c:numRef>
                </c:val>
                <c:extLst>
                  <c:ext xmlns:c16="http://schemas.microsoft.com/office/drawing/2014/chart" uri="{C3380CC4-5D6E-409C-BE32-E72D297353CC}">
                    <c16:uniqueId val="{00000005-6EDE-4A19-849F-6C2956A02E38}"/>
                  </c:ext>
                </c:extLst>
              </c15:ser>
            </c15:filteredBarSeries>
          </c:ext>
        </c:extLst>
      </c:barChart>
      <c:catAx>
        <c:axId val="1185945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118579344"/>
        <c:crosses val="autoZero"/>
        <c:auto val="1"/>
        <c:lblAlgn val="ctr"/>
        <c:lblOffset val="100"/>
        <c:noMultiLvlLbl val="0"/>
      </c:catAx>
      <c:valAx>
        <c:axId val="118579344"/>
        <c:scaling>
          <c:orientation val="minMax"/>
        </c:scaling>
        <c:delete val="0"/>
        <c:axPos val="t"/>
        <c:majorGridlines>
          <c:spPr>
            <a:ln w="9525" cap="flat" cmpd="sng" algn="ctr">
              <a:solidFill>
                <a:schemeClr val="accent3">
                  <a:alpha val="51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crossAx val="118594576"/>
        <c:crosses val="autoZero"/>
        <c:crossBetween val="between"/>
      </c:valAx>
      <c:spPr>
        <a:noFill/>
        <a:ln>
          <a:noFill/>
        </a:ln>
        <a:effectLst/>
      </c:spPr>
    </c:plotArea>
    <c:legend>
      <c:legendPos val="t"/>
      <c:layout>
        <c:manualLayout>
          <c:xMode val="edge"/>
          <c:yMode val="edge"/>
          <c:x val="4.7158822886564568E-2"/>
          <c:y val="0.84608702098676702"/>
          <c:w val="0.91703042037778082"/>
          <c:h val="9.850555520241771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 r="0.7" t="0.75" header="0.3" footer="0.3"/>
    <c:pageSetup paperSize="9" orientation="landscape"/>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19774583474517"/>
          <c:y val="9.7771392487765202E-2"/>
          <c:w val="0.73796676516735005"/>
          <c:h val="0.7215418330170007"/>
        </c:manualLayout>
      </c:layout>
      <c:barChart>
        <c:barDir val="bar"/>
        <c:grouping val="percentStacked"/>
        <c:varyColors val="0"/>
        <c:ser>
          <c:idx val="0"/>
          <c:order val="0"/>
          <c:tx>
            <c:strRef>
              <c:f>'Etichette bilingui'!$E$1</c:f>
              <c:strCache>
                <c:ptCount val="1"/>
                <c:pt idx="0">
                  <c:v>Südtirol
Alto Adige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bilingui'!$I$16:$I$19</c:f>
              <c:strCache>
                <c:ptCount val="4"/>
                <c:pt idx="0">
                  <c:v>Südtiroler Oberschulabschluss
Maturità altoatesina (N=211)</c:v>
                </c:pt>
                <c:pt idx="1">
                  <c:v>Italienischer* Oberschulabschluss
Maturità italiana* (N=164)</c:v>
                </c:pt>
                <c:pt idx="2">
                  <c:v>Ausländischer EU Abschluss 
Maturità estera UE (N=47)</c:v>
                </c:pt>
                <c:pt idx="3">
                  <c:v>Nicht-EU Ausländischer Abschluss
Maturità estera extra-UE (N=9)</c:v>
                </c:pt>
              </c:strCache>
            </c:strRef>
          </c:cat>
          <c:val>
            <c:numRef>
              <c:f>'Q2'!$C$23:$C$26</c:f>
              <c:numCache>
                <c:formatCode>###0.0%</c:formatCode>
                <c:ptCount val="4"/>
                <c:pt idx="0">
                  <c:v>0.84736842105263155</c:v>
                </c:pt>
                <c:pt idx="1">
                  <c:v>0.3576642335766424</c:v>
                </c:pt>
                <c:pt idx="2">
                  <c:v>0.23809523809523805</c:v>
                </c:pt>
                <c:pt idx="3">
                  <c:v>0.5</c:v>
                </c:pt>
              </c:numCache>
            </c:numRef>
          </c:val>
          <c:extLst>
            <c:ext xmlns:c16="http://schemas.microsoft.com/office/drawing/2014/chart" uri="{C3380CC4-5D6E-409C-BE32-E72D297353CC}">
              <c16:uniqueId val="{00000000-6EDE-4A19-849F-6C2956A02E38}"/>
            </c:ext>
          </c:extLst>
        </c:ser>
        <c:ser>
          <c:idx val="1"/>
          <c:order val="1"/>
          <c:tx>
            <c:strRef>
              <c:f>'Etichette bilingui'!$E$2</c:f>
              <c:strCache>
                <c:ptCount val="1"/>
                <c:pt idx="0">
                  <c:v>Italien
Italia</c:v>
                </c:pt>
              </c:strCache>
            </c:strRef>
          </c:tx>
          <c:spPr>
            <a:solidFill>
              <a:schemeClr val="accent1"/>
            </a:solidFill>
            <a:ln>
              <a:noFill/>
            </a:ln>
            <a:effectLst/>
          </c:spPr>
          <c:invertIfNegative val="0"/>
          <c:dLbls>
            <c:dLbl>
              <c:idx val="0"/>
              <c:layout>
                <c:manualLayout>
                  <c:x val="-1.5215866249862127E-2"/>
                  <c:y val="5.065848430828118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A0-42BB-9E6A-8DDDB8FAFA2C}"/>
                </c:ext>
              </c:extLst>
            </c:dLbl>
            <c:dLbl>
              <c:idx val="3"/>
              <c:delete val="1"/>
              <c:extLst>
                <c:ext xmlns:c15="http://schemas.microsoft.com/office/drawing/2012/chart" uri="{CE6537A1-D6FC-4f65-9D91-7224C49458BB}"/>
                <c:ext xmlns:c16="http://schemas.microsoft.com/office/drawing/2014/chart" uri="{C3380CC4-5D6E-409C-BE32-E72D297353CC}">
                  <c16:uniqueId val="{00000000-BD97-448C-BF48-BB612892DB81}"/>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bilingui'!$I$16:$I$19</c:f>
              <c:strCache>
                <c:ptCount val="4"/>
                <c:pt idx="0">
                  <c:v>Südtiroler Oberschulabschluss
Maturità altoatesina (N=211)</c:v>
                </c:pt>
                <c:pt idx="1">
                  <c:v>Italienischer* Oberschulabschluss
Maturità italiana* (N=164)</c:v>
                </c:pt>
                <c:pt idx="2">
                  <c:v>Ausländischer EU Abschluss 
Maturità estera UE (N=47)</c:v>
                </c:pt>
                <c:pt idx="3">
                  <c:v>Nicht-EU Ausländischer Abschluss
Maturità estera extra-UE (N=9)</c:v>
                </c:pt>
              </c:strCache>
            </c:strRef>
          </c:cat>
          <c:val>
            <c:numRef>
              <c:f>'Q2'!$E$23:$E$26</c:f>
              <c:numCache>
                <c:formatCode>###0.0%</c:formatCode>
                <c:ptCount val="4"/>
                <c:pt idx="0">
                  <c:v>3.6842105263157891E-2</c:v>
                </c:pt>
                <c:pt idx="1">
                  <c:v>0.43065693430656926</c:v>
                </c:pt>
                <c:pt idx="2">
                  <c:v>0.11904761904761903</c:v>
                </c:pt>
                <c:pt idx="3">
                  <c:v>0</c:v>
                </c:pt>
              </c:numCache>
            </c:numRef>
          </c:val>
          <c:extLst>
            <c:ext xmlns:c16="http://schemas.microsoft.com/office/drawing/2014/chart" uri="{C3380CC4-5D6E-409C-BE32-E72D297353CC}">
              <c16:uniqueId val="{00000001-6EDE-4A19-849F-6C2956A02E38}"/>
            </c:ext>
          </c:extLst>
        </c:ser>
        <c:ser>
          <c:idx val="2"/>
          <c:order val="2"/>
          <c:tx>
            <c:strRef>
              <c:f>'Etichette bilingui'!$E$3</c:f>
              <c:strCache>
                <c:ptCount val="1"/>
                <c:pt idx="0">
                  <c:v>Deutschsprachiges Ausland
Paesi tedescofoni</c:v>
                </c:pt>
              </c:strCache>
            </c:strRef>
          </c:tx>
          <c:spPr>
            <a:solidFill>
              <a:schemeClr val="accent4"/>
            </a:solidFill>
            <a:ln>
              <a:noFill/>
            </a:ln>
            <a:effectLst/>
          </c:spPr>
          <c:invertIfNegative val="0"/>
          <c:dLbls>
            <c:dLbl>
              <c:idx val="0"/>
              <c:layout>
                <c:manualLayout>
                  <c:x val="-4.35027749289740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97-448C-BF48-BB612892DB81}"/>
                </c:ext>
              </c:extLst>
            </c:dLbl>
            <c:dLbl>
              <c:idx val="2"/>
              <c:layout>
                <c:manualLayout>
                  <c:x val="-2.189852121847653E-3"/>
                  <c:y val="2.56330131700840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0-42BB-9E6A-8DDDB8FAFA2C}"/>
                </c:ext>
              </c:extLst>
            </c:dLbl>
            <c:dLbl>
              <c:idx val="3"/>
              <c:delete val="1"/>
              <c:extLst>
                <c:ext xmlns:c15="http://schemas.microsoft.com/office/drawing/2012/chart" uri="{CE6537A1-D6FC-4f65-9D91-7224C49458BB}"/>
                <c:ext xmlns:c16="http://schemas.microsoft.com/office/drawing/2014/chart" uri="{C3380CC4-5D6E-409C-BE32-E72D297353CC}">
                  <c16:uniqueId val="{00000002-BD97-448C-BF48-BB612892DB81}"/>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bilingui'!$I$16:$I$19</c:f>
              <c:strCache>
                <c:ptCount val="4"/>
                <c:pt idx="0">
                  <c:v>Südtiroler Oberschulabschluss
Maturità altoatesina (N=211)</c:v>
                </c:pt>
                <c:pt idx="1">
                  <c:v>Italienischer* Oberschulabschluss
Maturità italiana* (N=164)</c:v>
                </c:pt>
                <c:pt idx="2">
                  <c:v>Ausländischer EU Abschluss 
Maturità estera UE (N=47)</c:v>
                </c:pt>
                <c:pt idx="3">
                  <c:v>Nicht-EU Ausländischer Abschluss
Maturità estera extra-UE (N=9)</c:v>
                </c:pt>
              </c:strCache>
            </c:strRef>
          </c:cat>
          <c:val>
            <c:numRef>
              <c:f>'Q2'!$G$23:$G$26</c:f>
              <c:numCache>
                <c:formatCode>###0.0%</c:formatCode>
                <c:ptCount val="4"/>
                <c:pt idx="0">
                  <c:v>5.2631578947368418E-2</c:v>
                </c:pt>
                <c:pt idx="1">
                  <c:v>0.145985401459854</c:v>
                </c:pt>
                <c:pt idx="2">
                  <c:v>0.42857142857142855</c:v>
                </c:pt>
                <c:pt idx="3">
                  <c:v>0</c:v>
                </c:pt>
              </c:numCache>
            </c:numRef>
          </c:val>
          <c:extLst>
            <c:ext xmlns:c16="http://schemas.microsoft.com/office/drawing/2014/chart" uri="{C3380CC4-5D6E-409C-BE32-E72D297353CC}">
              <c16:uniqueId val="{00000002-6EDE-4A19-849F-6C2956A02E38}"/>
            </c:ext>
          </c:extLst>
        </c:ser>
        <c:ser>
          <c:idx val="3"/>
          <c:order val="3"/>
          <c:tx>
            <c:strRef>
              <c:f>'Etichette bilingui'!$E$4</c:f>
              <c:strCache>
                <c:ptCount val="1"/>
                <c:pt idx="0">
                  <c:v>Ausland ohne D A CH
Estero senza Paesi tedescofoni</c:v>
                </c:pt>
              </c:strCache>
            </c:strRef>
          </c:tx>
          <c:spPr>
            <a:solidFill>
              <a:schemeClr val="accent3"/>
            </a:solidFill>
            <a:ln>
              <a:noFill/>
            </a:ln>
            <a:effectLst/>
          </c:spPr>
          <c:invertIfNegative val="0"/>
          <c:dLbls>
            <c:dLbl>
              <c:idx val="2"/>
              <c:layout>
                <c:manualLayout>
                  <c:x val="2.185792349726776E-3"/>
                  <c:y val="-5.976567741662197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A0-42BB-9E6A-8DDDB8FAFA2C}"/>
                </c:ext>
              </c:extLst>
            </c:dLbl>
            <c:dLbl>
              <c:idx val="6"/>
              <c:layout>
                <c:manualLayout>
                  <c:x val="1.4431818181818181E-2"/>
                  <c:y val="-2.706735066135035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DE-4A19-849F-6C2956A02E38}"/>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bilingui'!$I$16:$I$19</c:f>
              <c:strCache>
                <c:ptCount val="4"/>
                <c:pt idx="0">
                  <c:v>Südtiroler Oberschulabschluss
Maturità altoatesina (N=211)</c:v>
                </c:pt>
                <c:pt idx="1">
                  <c:v>Italienischer* Oberschulabschluss
Maturità italiana* (N=164)</c:v>
                </c:pt>
                <c:pt idx="2">
                  <c:v>Ausländischer EU Abschluss 
Maturità estera UE (N=47)</c:v>
                </c:pt>
                <c:pt idx="3">
                  <c:v>Nicht-EU Ausländischer Abschluss
Maturità estera extra-UE (N=9)</c:v>
                </c:pt>
              </c:strCache>
            </c:strRef>
          </c:cat>
          <c:val>
            <c:numRef>
              <c:f>'Q2'!$I$23:$I$26</c:f>
              <c:numCache>
                <c:formatCode>###0.0%</c:formatCode>
                <c:ptCount val="4"/>
                <c:pt idx="0">
                  <c:v>5.7894736842105263E-2</c:v>
                </c:pt>
                <c:pt idx="1">
                  <c:v>6.569343065693431E-2</c:v>
                </c:pt>
                <c:pt idx="2">
                  <c:v>0.21428571428571427</c:v>
                </c:pt>
                <c:pt idx="3">
                  <c:v>0.5</c:v>
                </c:pt>
              </c:numCache>
            </c:numRef>
          </c:val>
          <c:extLst>
            <c:ext xmlns:c16="http://schemas.microsoft.com/office/drawing/2014/chart" uri="{C3380CC4-5D6E-409C-BE32-E72D297353CC}">
              <c16:uniqueId val="{00000004-6EDE-4A19-849F-6C2956A02E38}"/>
            </c:ext>
          </c:extLst>
        </c:ser>
        <c:dLbls>
          <c:dLblPos val="ctr"/>
          <c:showLegendKey val="0"/>
          <c:showVal val="1"/>
          <c:showCatName val="0"/>
          <c:showSerName val="0"/>
          <c:showPercent val="0"/>
          <c:showBubbleSize val="0"/>
        </c:dLbls>
        <c:gapWidth val="150"/>
        <c:overlap val="100"/>
        <c:axId val="2074016784"/>
        <c:axId val="2074024400"/>
        <c:extLst>
          <c:ext xmlns:c15="http://schemas.microsoft.com/office/drawing/2012/chart" uri="{02D57815-91ED-43cb-92C2-25804820EDAC}">
            <c15:filteredBarSeries>
              <c15:ser>
                <c:idx val="4"/>
                <c:order val="4"/>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'Etichette bilingui'!$I$16:$I$19</c15:sqref>
                        </c15:formulaRef>
                      </c:ext>
                    </c:extLst>
                    <c:strCache>
                      <c:ptCount val="4"/>
                      <c:pt idx="0">
                        <c:v>Südtiroler Oberschulabschluss
Maturità altoatesina (N=211)</c:v>
                      </c:pt>
                      <c:pt idx="1">
                        <c:v>Italienischer* Oberschulabschluss
Maturità italiana* (N=164)</c:v>
                      </c:pt>
                      <c:pt idx="2">
                        <c:v>Ausländischer EU Abschluss 
Maturità estera UE (N=47)</c:v>
                      </c:pt>
                      <c:pt idx="3">
                        <c:v>Nicht-EU Ausländischer Abschluss
Maturità estera extra-UE (N=9)</c:v>
                      </c:pt>
                    </c:strCache>
                  </c:strRef>
                </c:cat>
                <c:val>
                  <c:numRef>
                    <c:extLst>
                      <c:ext uri="{02D57815-91ED-43cb-92C2-25804820EDAC}">
                        <c15:formulaRef>
                          <c15:sqref>'Q2'!$K$10:$K$14</c15:sqref>
                        </c15:formulaRef>
                      </c:ext>
                    </c:extLst>
                    <c:numCache>
                      <c:formatCode>###0.0%</c:formatCode>
                      <c:ptCount val="5"/>
                      <c:pt idx="0" formatCode="####.0%">
                        <c:v>4.3668122270742356E-3</c:v>
                      </c:pt>
                      <c:pt idx="1">
                        <c:v>0</c:v>
                      </c:pt>
                      <c:pt idx="2">
                        <c:v>0</c:v>
                      </c:pt>
                      <c:pt idx="3">
                        <c:v>0</c:v>
                      </c:pt>
                      <c:pt idx="4">
                        <c:v>0</c:v>
                      </c:pt>
                    </c:numCache>
                  </c:numRef>
                </c:val>
                <c:extLst>
                  <c:ext xmlns:c16="http://schemas.microsoft.com/office/drawing/2014/chart" uri="{C3380CC4-5D6E-409C-BE32-E72D297353CC}">
                    <c16:uniqueId val="{00000005-6EDE-4A19-849F-6C2956A02E38}"/>
                  </c:ext>
                </c:extLst>
              </c15:ser>
            </c15:filteredBarSeries>
          </c:ext>
        </c:extLst>
      </c:barChart>
      <c:catAx>
        <c:axId val="2074016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074024400"/>
        <c:crosses val="autoZero"/>
        <c:auto val="1"/>
        <c:lblAlgn val="ctr"/>
        <c:lblOffset val="100"/>
        <c:noMultiLvlLbl val="0"/>
      </c:catAx>
      <c:valAx>
        <c:axId val="2074024400"/>
        <c:scaling>
          <c:orientation val="minMax"/>
        </c:scaling>
        <c:delete val="0"/>
        <c:axPos val="t"/>
        <c:majorGridlines>
          <c:spPr>
            <a:ln w="9525" cap="flat" cmpd="sng" algn="ctr">
              <a:solidFill>
                <a:schemeClr val="accent3">
                  <a:alpha val="51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crossAx val="2074016784"/>
        <c:crosses val="autoZero"/>
        <c:crossBetween val="between"/>
      </c:valAx>
      <c:spPr>
        <a:noFill/>
        <a:ln>
          <a:noFill/>
        </a:ln>
        <a:effectLst/>
      </c:spPr>
    </c:plotArea>
    <c:legend>
      <c:legendPos val="t"/>
      <c:layout>
        <c:manualLayout>
          <c:xMode val="edge"/>
          <c:yMode val="edge"/>
          <c:x val="4.7142451336193818E-2"/>
          <c:y val="0.85227120433834691"/>
          <c:w val="0.91703042037778082"/>
          <c:h val="6.897124412015735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paperSize="9" orientation="landscape"/>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74359967299169"/>
          <c:y val="0.11815618402222949"/>
          <c:w val="0.75542102319177318"/>
          <c:h val="0.70769590643274849"/>
        </c:manualLayout>
      </c:layout>
      <c:barChart>
        <c:barDir val="bar"/>
        <c:grouping val="percentStacked"/>
        <c:varyColors val="0"/>
        <c:ser>
          <c:idx val="0"/>
          <c:order val="0"/>
          <c:tx>
            <c:strRef>
              <c:f>'Etichette bilingui'!$E$1</c:f>
              <c:strCache>
                <c:ptCount val="1"/>
                <c:pt idx="0">
                  <c:v>Südtirol
Alto Adige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bilingui'!$E$9:$E$12</c:f>
              <c:strCache>
                <c:ptCount val="4"/>
                <c:pt idx="0">
                  <c:v>bis zu einem Monat
fino a un mese</c:v>
                </c:pt>
                <c:pt idx="1">
                  <c:v>zwischen einem und zwei Monate
tra uno e due mesi</c:v>
                </c:pt>
                <c:pt idx="2">
                  <c:v>zwischen zwei und drei Monate
tra due e tre mesi</c:v>
                </c:pt>
                <c:pt idx="3">
                  <c:v>über drei Monate
più di tre mesi</c:v>
                </c:pt>
              </c:strCache>
            </c:strRef>
          </c:cat>
          <c:val>
            <c:numRef>
              <c:f>'Q2'!$C$19:$C$22</c:f>
              <c:numCache>
                <c:formatCode>###0.0%</c:formatCode>
                <c:ptCount val="4"/>
                <c:pt idx="0">
                  <c:v>0.67272727272727262</c:v>
                </c:pt>
                <c:pt idx="1">
                  <c:v>0.49606299212598431</c:v>
                </c:pt>
                <c:pt idx="2">
                  <c:v>0.67441860465116277</c:v>
                </c:pt>
                <c:pt idx="3">
                  <c:v>0.60952380952380958</c:v>
                </c:pt>
              </c:numCache>
            </c:numRef>
          </c:val>
          <c:extLst>
            <c:ext xmlns:c16="http://schemas.microsoft.com/office/drawing/2014/chart" uri="{C3380CC4-5D6E-409C-BE32-E72D297353CC}">
              <c16:uniqueId val="{00000000-6EDE-4A19-849F-6C2956A02E38}"/>
            </c:ext>
          </c:extLst>
        </c:ser>
        <c:ser>
          <c:idx val="1"/>
          <c:order val="1"/>
          <c:tx>
            <c:strRef>
              <c:f>'Etichette bilingui'!$E$2</c:f>
              <c:strCache>
                <c:ptCount val="1"/>
                <c:pt idx="0">
                  <c:v>Italien
Italia</c:v>
                </c:pt>
              </c:strCache>
            </c:strRef>
          </c:tx>
          <c:spPr>
            <a:solidFill>
              <a:schemeClr val="accent1"/>
            </a:solidFill>
            <a:ln>
              <a:noFill/>
            </a:ln>
            <a:effectLst/>
          </c:spPr>
          <c:invertIfNegative val="0"/>
          <c:dLbls>
            <c:dLbl>
              <c:idx val="0"/>
              <c:layout>
                <c:manualLayout>
                  <c:x val="-1.31147540983606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70-4F7D-9166-A3FCE9A0C9A8}"/>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bilingui'!$E$9:$E$12</c:f>
              <c:strCache>
                <c:ptCount val="4"/>
                <c:pt idx="0">
                  <c:v>bis zu einem Monat
fino a un mese</c:v>
                </c:pt>
                <c:pt idx="1">
                  <c:v>zwischen einem und zwei Monate
tra uno e due mesi</c:v>
                </c:pt>
                <c:pt idx="2">
                  <c:v>zwischen zwei und drei Monate
tra due e tre mesi</c:v>
                </c:pt>
                <c:pt idx="3">
                  <c:v>über drei Monate
più di tre mesi</c:v>
                </c:pt>
              </c:strCache>
            </c:strRef>
          </c:cat>
          <c:val>
            <c:numRef>
              <c:f>'Q2'!$E$19:$E$22</c:f>
              <c:numCache>
                <c:formatCode>###0.0%</c:formatCode>
                <c:ptCount val="4"/>
                <c:pt idx="0">
                  <c:v>0.21818181818181817</c:v>
                </c:pt>
                <c:pt idx="1">
                  <c:v>0.28346456692913385</c:v>
                </c:pt>
                <c:pt idx="2">
                  <c:v>0.11627906976744186</c:v>
                </c:pt>
                <c:pt idx="3">
                  <c:v>0.12380952380952381</c:v>
                </c:pt>
              </c:numCache>
            </c:numRef>
          </c:val>
          <c:extLst>
            <c:ext xmlns:c16="http://schemas.microsoft.com/office/drawing/2014/chart" uri="{C3380CC4-5D6E-409C-BE32-E72D297353CC}">
              <c16:uniqueId val="{00000001-6EDE-4A19-849F-6C2956A02E38}"/>
            </c:ext>
          </c:extLst>
        </c:ser>
        <c:ser>
          <c:idx val="2"/>
          <c:order val="2"/>
          <c:tx>
            <c:strRef>
              <c:f>'Etichette bilingui'!$E$3</c:f>
              <c:strCache>
                <c:ptCount val="1"/>
                <c:pt idx="0">
                  <c:v>Deutschsprachiges Ausland
Paesi tedescofoni</c:v>
                </c:pt>
              </c:strCache>
            </c:strRef>
          </c:tx>
          <c:spPr>
            <a:solidFill>
              <a:schemeClr val="accent4"/>
            </a:solidFill>
            <a:ln>
              <a:noFill/>
            </a:ln>
            <a:effectLst/>
          </c:spPr>
          <c:invertIfNegative val="0"/>
          <c:dLbls>
            <c:dLbl>
              <c:idx val="2"/>
              <c:layout>
                <c:manualLayout>
                  <c:x val="-1.3098741251629248E-2"/>
                  <c:y val="-3.87944722379186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70-4F7D-9166-A3FCE9A0C9A8}"/>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bilingui'!$E$9:$E$12</c:f>
              <c:strCache>
                <c:ptCount val="4"/>
                <c:pt idx="0">
                  <c:v>bis zu einem Monat
fino a un mese</c:v>
                </c:pt>
                <c:pt idx="1">
                  <c:v>zwischen einem und zwei Monate
tra uno e due mesi</c:v>
                </c:pt>
                <c:pt idx="2">
                  <c:v>zwischen zwei und drei Monate
tra due e tre mesi</c:v>
                </c:pt>
                <c:pt idx="3">
                  <c:v>über drei Monate
più di tre mesi</c:v>
                </c:pt>
              </c:strCache>
            </c:strRef>
          </c:cat>
          <c:val>
            <c:numRef>
              <c:f>'Q2'!$G$19:$G$22</c:f>
              <c:numCache>
                <c:formatCode>###0.0%</c:formatCode>
                <c:ptCount val="4"/>
                <c:pt idx="0">
                  <c:v>9.0909090909090912E-2</c:v>
                </c:pt>
                <c:pt idx="1">
                  <c:v>0.10236220472440945</c:v>
                </c:pt>
                <c:pt idx="2">
                  <c:v>0.15116279069767441</c:v>
                </c:pt>
                <c:pt idx="3">
                  <c:v>0.16190476190476188</c:v>
                </c:pt>
              </c:numCache>
            </c:numRef>
          </c:val>
          <c:extLst>
            <c:ext xmlns:c16="http://schemas.microsoft.com/office/drawing/2014/chart" uri="{C3380CC4-5D6E-409C-BE32-E72D297353CC}">
              <c16:uniqueId val="{00000002-6EDE-4A19-849F-6C2956A02E38}"/>
            </c:ext>
          </c:extLst>
        </c:ser>
        <c:ser>
          <c:idx val="3"/>
          <c:order val="3"/>
          <c:tx>
            <c:strRef>
              <c:f>'Etichette bilingui'!$E$4</c:f>
              <c:strCache>
                <c:ptCount val="1"/>
                <c:pt idx="0">
                  <c:v>Ausland ohne D A CH
Estero senza Paesi tedescofoni</c:v>
                </c:pt>
              </c:strCache>
            </c:strRef>
          </c:tx>
          <c:spPr>
            <a:solidFill>
              <a:schemeClr val="accent3"/>
            </a:solidFill>
            <a:ln>
              <a:noFill/>
            </a:ln>
            <a:effectLst/>
          </c:spPr>
          <c:invertIfNegative val="0"/>
          <c:dLbls>
            <c:dLbl>
              <c:idx val="2"/>
              <c:layout>
                <c:manualLayout>
                  <c:x val="2.185792349726776E-3"/>
                  <c:y val="-5.976567741662197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70-4F7D-9166-A3FCE9A0C9A8}"/>
                </c:ext>
              </c:extLst>
            </c:dLbl>
            <c:dLbl>
              <c:idx val="6"/>
              <c:layout>
                <c:manualLayout>
                  <c:x val="1.4431818181818181E-2"/>
                  <c:y val="-2.706735066135035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70-4F7D-9166-A3FCE9A0C9A8}"/>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bilingui'!$E$9:$E$12</c:f>
              <c:strCache>
                <c:ptCount val="4"/>
                <c:pt idx="0">
                  <c:v>bis zu einem Monat
fino a un mese</c:v>
                </c:pt>
                <c:pt idx="1">
                  <c:v>zwischen einem und zwei Monate
tra uno e due mesi</c:v>
                </c:pt>
                <c:pt idx="2">
                  <c:v>zwischen zwei und drei Monate
tra due e tre mesi</c:v>
                </c:pt>
                <c:pt idx="3">
                  <c:v>über drei Monate
più di tre mesi</c:v>
                </c:pt>
              </c:strCache>
            </c:strRef>
          </c:cat>
          <c:val>
            <c:numRef>
              <c:f>'Q2'!$I$19:$I$22</c:f>
              <c:numCache>
                <c:formatCode>###0.0%</c:formatCode>
                <c:ptCount val="4"/>
                <c:pt idx="0">
                  <c:v>1.8181818181818181E-2</c:v>
                </c:pt>
                <c:pt idx="1">
                  <c:v>0.11811023622047244</c:v>
                </c:pt>
                <c:pt idx="2">
                  <c:v>4.6511627906976744E-2</c:v>
                </c:pt>
                <c:pt idx="3">
                  <c:v>0.10476190476190476</c:v>
                </c:pt>
              </c:numCache>
            </c:numRef>
          </c:val>
          <c:extLst>
            <c:ext xmlns:c16="http://schemas.microsoft.com/office/drawing/2014/chart" uri="{C3380CC4-5D6E-409C-BE32-E72D297353CC}">
              <c16:uniqueId val="{00000004-6EDE-4A19-849F-6C2956A02E38}"/>
            </c:ext>
          </c:extLst>
        </c:ser>
        <c:dLbls>
          <c:dLblPos val="ctr"/>
          <c:showLegendKey val="0"/>
          <c:showVal val="1"/>
          <c:showCatName val="0"/>
          <c:showSerName val="0"/>
          <c:showPercent val="0"/>
          <c:showBubbleSize val="0"/>
        </c:dLbls>
        <c:gapWidth val="150"/>
        <c:overlap val="100"/>
        <c:axId val="2074025488"/>
        <c:axId val="2074018416"/>
        <c:extLst>
          <c:ext xmlns:c15="http://schemas.microsoft.com/office/drawing/2012/chart" uri="{02D57815-91ED-43cb-92C2-25804820EDAC}">
            <c15:filteredBarSeries>
              <c15:ser>
                <c:idx val="4"/>
                <c:order val="4"/>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'Etichette bilingui'!$E$9:$E$12</c15:sqref>
                        </c15:formulaRef>
                      </c:ext>
                    </c:extLst>
                    <c:strCache>
                      <c:ptCount val="4"/>
                      <c:pt idx="0">
                        <c:v>bis zu einem Monat
fino a un mese</c:v>
                      </c:pt>
                      <c:pt idx="1">
                        <c:v>zwischen einem und zwei Monate
tra uno e due mesi</c:v>
                      </c:pt>
                      <c:pt idx="2">
                        <c:v>zwischen zwei und drei Monate
tra due e tre mesi</c:v>
                      </c:pt>
                      <c:pt idx="3">
                        <c:v>über drei Monate
più di tre mesi</c:v>
                      </c:pt>
                    </c:strCache>
                  </c:strRef>
                </c:cat>
                <c:val>
                  <c:numRef>
                    <c:extLst>
                      <c:ext uri="{02D57815-91ED-43cb-92C2-25804820EDAC}">
                        <c15:formulaRef>
                          <c15:sqref>'Q2'!$K$10:$K$14</c15:sqref>
                        </c15:formulaRef>
                      </c:ext>
                    </c:extLst>
                    <c:numCache>
                      <c:formatCode>###0.0%</c:formatCode>
                      <c:ptCount val="5"/>
                      <c:pt idx="0" formatCode="####.0%">
                        <c:v>4.3668122270742356E-3</c:v>
                      </c:pt>
                      <c:pt idx="1">
                        <c:v>0</c:v>
                      </c:pt>
                      <c:pt idx="2">
                        <c:v>0</c:v>
                      </c:pt>
                      <c:pt idx="3">
                        <c:v>0</c:v>
                      </c:pt>
                      <c:pt idx="4">
                        <c:v>0</c:v>
                      </c:pt>
                    </c:numCache>
                  </c:numRef>
                </c:val>
                <c:extLst>
                  <c:ext xmlns:c16="http://schemas.microsoft.com/office/drawing/2014/chart" uri="{C3380CC4-5D6E-409C-BE32-E72D297353CC}">
                    <c16:uniqueId val="{00000005-6EDE-4A19-849F-6C2956A02E38}"/>
                  </c:ext>
                </c:extLst>
              </c15:ser>
            </c15:filteredBarSeries>
          </c:ext>
        </c:extLst>
      </c:barChart>
      <c:catAx>
        <c:axId val="20740254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074018416"/>
        <c:crosses val="autoZero"/>
        <c:auto val="1"/>
        <c:lblAlgn val="ctr"/>
        <c:lblOffset val="100"/>
        <c:noMultiLvlLbl val="0"/>
      </c:catAx>
      <c:valAx>
        <c:axId val="2074018416"/>
        <c:scaling>
          <c:orientation val="minMax"/>
        </c:scaling>
        <c:delete val="0"/>
        <c:axPos val="t"/>
        <c:majorGridlines>
          <c:spPr>
            <a:ln w="9525" cap="flat" cmpd="sng" algn="ctr">
              <a:solidFill>
                <a:schemeClr val="accent3">
                  <a:alpha val="51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crossAx val="2074025488"/>
        <c:crosses val="autoZero"/>
        <c:crossBetween val="between"/>
      </c:valAx>
      <c:spPr>
        <a:noFill/>
        <a:ln>
          <a:noFill/>
        </a:ln>
        <a:effectLst/>
      </c:spPr>
    </c:plotArea>
    <c:legend>
      <c:legendPos val="t"/>
      <c:layout>
        <c:manualLayout>
          <c:xMode val="edge"/>
          <c:yMode val="edge"/>
          <c:x val="7.1198609058039236E-2"/>
          <c:y val="0.85487373304771475"/>
          <c:w val="0.89250294617369519"/>
          <c:h val="8.20180578443277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3034128548041"/>
          <c:y val="9.8589440783577814E-2"/>
          <c:w val="0.75542102319177318"/>
          <c:h val="0.70769590643274849"/>
        </c:manualLayout>
      </c:layout>
      <c:barChart>
        <c:barDir val="bar"/>
        <c:grouping val="stacked"/>
        <c:varyColors val="0"/>
        <c:ser>
          <c:idx val="0"/>
          <c:order val="0"/>
          <c:tx>
            <c:strRef>
              <c:f>'Etichette bilingui'!$E$1</c:f>
              <c:strCache>
                <c:ptCount val="1"/>
                <c:pt idx="0">
                  <c:v>Südtirol
Alto Adige</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bilingui'!$E$9:$E$12</c:f>
              <c:strCache>
                <c:ptCount val="4"/>
                <c:pt idx="0">
                  <c:v>bis zu einem Monat
fino a un mese</c:v>
                </c:pt>
                <c:pt idx="1">
                  <c:v>zwischen einem und zwei Monate
tra uno e due mesi</c:v>
                </c:pt>
                <c:pt idx="2">
                  <c:v>zwischen zwei und drei Monate
tra due e tre mesi</c:v>
                </c:pt>
                <c:pt idx="3">
                  <c:v>über drei Monate
più di tre mesi</c:v>
                </c:pt>
              </c:strCache>
            </c:strRef>
          </c:cat>
          <c:val>
            <c:numRef>
              <c:f>'Q2'!$D$19:$D$22</c:f>
              <c:numCache>
                <c:formatCode>###0</c:formatCode>
                <c:ptCount val="4"/>
                <c:pt idx="0">
                  <c:v>37</c:v>
                </c:pt>
                <c:pt idx="1">
                  <c:v>63</c:v>
                </c:pt>
                <c:pt idx="2">
                  <c:v>58</c:v>
                </c:pt>
                <c:pt idx="3">
                  <c:v>64</c:v>
                </c:pt>
              </c:numCache>
            </c:numRef>
          </c:val>
          <c:extLst>
            <c:ext xmlns:c16="http://schemas.microsoft.com/office/drawing/2014/chart" uri="{C3380CC4-5D6E-409C-BE32-E72D297353CC}">
              <c16:uniqueId val="{00000000-6EDE-4A19-849F-6C2956A02E38}"/>
            </c:ext>
          </c:extLst>
        </c:ser>
        <c:ser>
          <c:idx val="1"/>
          <c:order val="1"/>
          <c:tx>
            <c:strRef>
              <c:f>'Etichette bilingui'!$E$2</c:f>
              <c:strCache>
                <c:ptCount val="1"/>
                <c:pt idx="0">
                  <c:v>Italien
Italia</c:v>
                </c:pt>
              </c:strCache>
            </c:strRef>
          </c:tx>
          <c:spPr>
            <a:solidFill>
              <a:schemeClr val="accent1"/>
            </a:solidFill>
            <a:ln>
              <a:noFill/>
            </a:ln>
            <a:effectLst/>
          </c:spPr>
          <c:invertIfNegative val="0"/>
          <c:dLbls>
            <c:dLbl>
              <c:idx val="0"/>
              <c:layout>
                <c:manualLayout>
                  <c:x val="-1.31147540983606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F9-4BFC-91E9-EC61B39A4192}"/>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bilingui'!$E$9:$E$12</c:f>
              <c:strCache>
                <c:ptCount val="4"/>
                <c:pt idx="0">
                  <c:v>bis zu einem Monat
fino a un mese</c:v>
                </c:pt>
                <c:pt idx="1">
                  <c:v>zwischen einem und zwei Monate
tra uno e due mesi</c:v>
                </c:pt>
                <c:pt idx="2">
                  <c:v>zwischen zwei und drei Monate
tra due e tre mesi</c:v>
                </c:pt>
                <c:pt idx="3">
                  <c:v>über drei Monate
più di tre mesi</c:v>
                </c:pt>
              </c:strCache>
            </c:strRef>
          </c:cat>
          <c:val>
            <c:numRef>
              <c:f>'Q2'!$F$19:$F$22</c:f>
              <c:numCache>
                <c:formatCode>###0</c:formatCode>
                <c:ptCount val="4"/>
                <c:pt idx="0">
                  <c:v>12</c:v>
                </c:pt>
                <c:pt idx="1">
                  <c:v>36</c:v>
                </c:pt>
                <c:pt idx="2">
                  <c:v>10</c:v>
                </c:pt>
                <c:pt idx="3">
                  <c:v>13</c:v>
                </c:pt>
              </c:numCache>
            </c:numRef>
          </c:val>
          <c:extLst>
            <c:ext xmlns:c16="http://schemas.microsoft.com/office/drawing/2014/chart" uri="{C3380CC4-5D6E-409C-BE32-E72D297353CC}">
              <c16:uniqueId val="{00000001-6EDE-4A19-849F-6C2956A02E38}"/>
            </c:ext>
          </c:extLst>
        </c:ser>
        <c:ser>
          <c:idx val="2"/>
          <c:order val="2"/>
          <c:tx>
            <c:strRef>
              <c:f>'Etichette bilingui'!$E$3</c:f>
              <c:strCache>
                <c:ptCount val="1"/>
                <c:pt idx="0">
                  <c:v>Deutschsprachiges Ausland
Paesi tedescofoni</c:v>
                </c:pt>
              </c:strCache>
            </c:strRef>
          </c:tx>
          <c:spPr>
            <a:solidFill>
              <a:schemeClr val="accent4"/>
            </a:solidFill>
            <a:ln>
              <a:noFill/>
            </a:ln>
            <a:effectLst/>
          </c:spPr>
          <c:invertIfNegative val="0"/>
          <c:dLbls>
            <c:dLbl>
              <c:idx val="2"/>
              <c:layout>
                <c:manualLayout>
                  <c:x val="-1.3098741251629248E-2"/>
                  <c:y val="-3.87944722379186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F9-4BFC-91E9-EC61B39A4192}"/>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bilingui'!$E$9:$E$12</c:f>
              <c:strCache>
                <c:ptCount val="4"/>
                <c:pt idx="0">
                  <c:v>bis zu einem Monat
fino a un mese</c:v>
                </c:pt>
                <c:pt idx="1">
                  <c:v>zwischen einem und zwei Monate
tra uno e due mesi</c:v>
                </c:pt>
                <c:pt idx="2">
                  <c:v>zwischen zwei und drei Monate
tra due e tre mesi</c:v>
                </c:pt>
                <c:pt idx="3">
                  <c:v>über drei Monate
più di tre mesi</c:v>
                </c:pt>
              </c:strCache>
            </c:strRef>
          </c:cat>
          <c:val>
            <c:numRef>
              <c:f>'Q2'!$H$19:$H$22</c:f>
              <c:numCache>
                <c:formatCode>###0</c:formatCode>
                <c:ptCount val="4"/>
                <c:pt idx="0">
                  <c:v>5</c:v>
                </c:pt>
                <c:pt idx="1">
                  <c:v>13</c:v>
                </c:pt>
                <c:pt idx="2">
                  <c:v>13</c:v>
                </c:pt>
                <c:pt idx="3">
                  <c:v>17</c:v>
                </c:pt>
              </c:numCache>
            </c:numRef>
          </c:val>
          <c:extLst>
            <c:ext xmlns:c16="http://schemas.microsoft.com/office/drawing/2014/chart" uri="{C3380CC4-5D6E-409C-BE32-E72D297353CC}">
              <c16:uniqueId val="{00000002-6EDE-4A19-849F-6C2956A02E38}"/>
            </c:ext>
          </c:extLst>
        </c:ser>
        <c:ser>
          <c:idx val="3"/>
          <c:order val="3"/>
          <c:tx>
            <c:strRef>
              <c:f>'Etichette bilingui'!$E$4</c:f>
              <c:strCache>
                <c:ptCount val="1"/>
                <c:pt idx="0">
                  <c:v>Ausland ohne D A CH
Estero senza Paesi tedescofoni</c:v>
                </c:pt>
              </c:strCache>
            </c:strRef>
          </c:tx>
          <c:spPr>
            <a:solidFill>
              <a:schemeClr val="accent3"/>
            </a:solidFill>
            <a:ln>
              <a:noFill/>
            </a:ln>
            <a:effectLst/>
          </c:spPr>
          <c:invertIfNegative val="0"/>
          <c:dLbls>
            <c:dLbl>
              <c:idx val="2"/>
              <c:layout>
                <c:manualLayout>
                  <c:x val="2.185792349726776E-3"/>
                  <c:y val="-5.976567741662197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F9-4BFC-91E9-EC61B39A4192}"/>
                </c:ext>
              </c:extLst>
            </c:dLbl>
            <c:dLbl>
              <c:idx val="6"/>
              <c:layout>
                <c:manualLayout>
                  <c:x val="1.4431818181818181E-2"/>
                  <c:y val="-2.706735066135035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F9-4BFC-91E9-EC61B39A4192}"/>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bilingui'!$E$9:$E$12</c:f>
              <c:strCache>
                <c:ptCount val="4"/>
                <c:pt idx="0">
                  <c:v>bis zu einem Monat
fino a un mese</c:v>
                </c:pt>
                <c:pt idx="1">
                  <c:v>zwischen einem und zwei Monate
tra uno e due mesi</c:v>
                </c:pt>
                <c:pt idx="2">
                  <c:v>zwischen zwei und drei Monate
tra due e tre mesi</c:v>
                </c:pt>
                <c:pt idx="3">
                  <c:v>über drei Monate
più di tre mesi</c:v>
                </c:pt>
              </c:strCache>
            </c:strRef>
          </c:cat>
          <c:val>
            <c:numRef>
              <c:f>'Q2'!$J$19:$J$22</c:f>
              <c:numCache>
                <c:formatCode>###0</c:formatCode>
                <c:ptCount val="4"/>
                <c:pt idx="0">
                  <c:v>1</c:v>
                </c:pt>
                <c:pt idx="1">
                  <c:v>15</c:v>
                </c:pt>
                <c:pt idx="2">
                  <c:v>4</c:v>
                </c:pt>
                <c:pt idx="3">
                  <c:v>11</c:v>
                </c:pt>
              </c:numCache>
            </c:numRef>
          </c:val>
          <c:extLst>
            <c:ext xmlns:c16="http://schemas.microsoft.com/office/drawing/2014/chart" uri="{C3380CC4-5D6E-409C-BE32-E72D297353CC}">
              <c16:uniqueId val="{00000004-6EDE-4A19-849F-6C2956A02E38}"/>
            </c:ext>
          </c:extLst>
        </c:ser>
        <c:dLbls>
          <c:dLblPos val="ctr"/>
          <c:showLegendKey val="0"/>
          <c:showVal val="1"/>
          <c:showCatName val="0"/>
          <c:showSerName val="0"/>
          <c:showPercent val="0"/>
          <c:showBubbleSize val="0"/>
        </c:dLbls>
        <c:gapWidth val="150"/>
        <c:overlap val="100"/>
        <c:axId val="2074012432"/>
        <c:axId val="2074021136"/>
        <c:extLst>
          <c:ext xmlns:c15="http://schemas.microsoft.com/office/drawing/2012/chart" uri="{02D57815-91ED-43cb-92C2-25804820EDAC}">
            <c15:filteredBarSeries>
              <c15:ser>
                <c:idx val="4"/>
                <c:order val="4"/>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'Etichette bilingui'!$E$9:$E$12</c15:sqref>
                        </c15:formulaRef>
                      </c:ext>
                    </c:extLst>
                    <c:strCache>
                      <c:ptCount val="4"/>
                      <c:pt idx="0">
                        <c:v>bis zu einem Monat
fino a un mese</c:v>
                      </c:pt>
                      <c:pt idx="1">
                        <c:v>zwischen einem und zwei Monate
tra uno e due mesi</c:v>
                      </c:pt>
                      <c:pt idx="2">
                        <c:v>zwischen zwei und drei Monate
tra due e tre mesi</c:v>
                      </c:pt>
                      <c:pt idx="3">
                        <c:v>über drei Monate
più di tre mesi</c:v>
                      </c:pt>
                    </c:strCache>
                  </c:strRef>
                </c:cat>
                <c:val>
                  <c:numRef>
                    <c:extLst>
                      <c:ext uri="{02D57815-91ED-43cb-92C2-25804820EDAC}">
                        <c15:formulaRef>
                          <c15:sqref>'Q2'!$K$10:$K$14</c15:sqref>
                        </c15:formulaRef>
                      </c:ext>
                    </c:extLst>
                    <c:numCache>
                      <c:formatCode>###0.0%</c:formatCode>
                      <c:ptCount val="5"/>
                      <c:pt idx="0" formatCode="####.0%">
                        <c:v>4.3668122270742356E-3</c:v>
                      </c:pt>
                      <c:pt idx="1">
                        <c:v>0</c:v>
                      </c:pt>
                      <c:pt idx="2">
                        <c:v>0</c:v>
                      </c:pt>
                      <c:pt idx="3">
                        <c:v>0</c:v>
                      </c:pt>
                      <c:pt idx="4">
                        <c:v>0</c:v>
                      </c:pt>
                    </c:numCache>
                  </c:numRef>
                </c:val>
                <c:extLst>
                  <c:ext xmlns:c16="http://schemas.microsoft.com/office/drawing/2014/chart" uri="{C3380CC4-5D6E-409C-BE32-E72D297353CC}">
                    <c16:uniqueId val="{00000005-6EDE-4A19-849F-6C2956A02E38}"/>
                  </c:ext>
                </c:extLst>
              </c15:ser>
            </c15:filteredBarSeries>
          </c:ext>
        </c:extLst>
      </c:barChart>
      <c:catAx>
        <c:axId val="20740124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074021136"/>
        <c:crosses val="autoZero"/>
        <c:auto val="1"/>
        <c:lblAlgn val="ctr"/>
        <c:lblOffset val="100"/>
        <c:noMultiLvlLbl val="0"/>
      </c:catAx>
      <c:valAx>
        <c:axId val="2074021136"/>
        <c:scaling>
          <c:orientation val="minMax"/>
        </c:scaling>
        <c:delete val="0"/>
        <c:axPos val="t"/>
        <c:majorGridlines>
          <c:spPr>
            <a:ln w="9525" cap="flat" cmpd="sng" algn="ctr">
              <a:solidFill>
                <a:schemeClr val="accent3">
                  <a:alpha val="51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crossAx val="2074012432"/>
        <c:crosses val="autoZero"/>
        <c:crossBetween val="between"/>
      </c:valAx>
      <c:spPr>
        <a:noFill/>
        <a:ln>
          <a:noFill/>
        </a:ln>
        <a:effectLst/>
      </c:spPr>
    </c:plotArea>
    <c:legend>
      <c:legendPos val="t"/>
      <c:layout>
        <c:manualLayout>
          <c:xMode val="edge"/>
          <c:yMode val="edge"/>
          <c:x val="4.2743700403159134E-2"/>
          <c:y val="0.84509033722900473"/>
          <c:w val="0.89210568547406732"/>
          <c:h val="0.104480451653297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20902777777779"/>
          <c:y val="0.14301736111111113"/>
          <c:w val="0.43254291489425883"/>
          <c:h val="0.76118712806684741"/>
        </c:manualLayout>
      </c:layout>
      <c:doughnutChart>
        <c:varyColors val="1"/>
        <c:ser>
          <c:idx val="0"/>
          <c:order val="0"/>
          <c:spPr>
            <a:solidFill>
              <a:schemeClr val="accent1"/>
            </a:solidFill>
            <a:ln w="38100" cap="flat" cmpd="sng" algn="ctr">
              <a:solidFill>
                <a:srgbClr val="FFFFFF">
                  <a:lumMod val="100000"/>
                </a:srgbClr>
              </a:solidFill>
              <a:prstDash val="solid"/>
              <a:round/>
              <a:headEnd type="none" w="med" len="med"/>
              <a:tailEnd type="none" w="med" len="med"/>
            </a:ln>
          </c:spPr>
          <c:dPt>
            <c:idx val="0"/>
            <c:bubble3D val="0"/>
            <c:spPr>
              <a:solidFill>
                <a:schemeClr val="accent2"/>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1-6341-489B-AC28-DF933170DAC5}"/>
              </c:ext>
            </c:extLst>
          </c:dPt>
          <c:dPt>
            <c:idx val="1"/>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3-6341-489B-AC28-DF933170DAC5}"/>
              </c:ext>
            </c:extLst>
          </c:dPt>
          <c:dPt>
            <c:idx val="2"/>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5-6341-489B-AC28-DF933170DAC5}"/>
              </c:ext>
            </c:extLst>
          </c:dPt>
          <c:dPt>
            <c:idx val="3"/>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7-6341-489B-AC28-DF933170DAC5}"/>
              </c:ext>
            </c:extLst>
          </c:dPt>
          <c:dPt>
            <c:idx val="4"/>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9-6341-489B-AC28-DF933170DAC5}"/>
              </c:ext>
            </c:extLst>
          </c:dPt>
          <c:dPt>
            <c:idx val="5"/>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B-6341-489B-AC28-DF933170DAC5}"/>
              </c:ext>
            </c:extLst>
          </c:dPt>
          <c:dLbls>
            <c:dLbl>
              <c:idx val="0"/>
              <c:layout>
                <c:manualLayout>
                  <c:x val="0.15267499999999992"/>
                  <c:y val="-0.15004093567251461"/>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341-489B-AC28-DF933170DAC5}"/>
                </c:ext>
              </c:extLst>
            </c:dLbl>
            <c:dLbl>
              <c:idx val="1"/>
              <c:layout>
                <c:manualLayout>
                  <c:x val="0.22992740740740741"/>
                  <c:y val="9.5296198830409351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341-489B-AC28-DF933170DAC5}"/>
                </c:ext>
              </c:extLst>
            </c:dLbl>
            <c:dLbl>
              <c:idx val="2"/>
              <c:layout>
                <c:manualLayout>
                  <c:x val="-0.20038685185185184"/>
                  <c:y val="2.2903508771929143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341-489B-AC28-DF933170DAC5}"/>
                </c:ext>
              </c:extLst>
            </c:dLbl>
            <c:dLbl>
              <c:idx val="3"/>
              <c:layout>
                <c:manualLayout>
                  <c:x val="-0.14088222222222227"/>
                  <c:y val="-0.1627599415204678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341-489B-AC28-DF933170DAC5}"/>
                </c:ext>
              </c:extLst>
            </c:dLbl>
            <c:dLbl>
              <c:idx val="4"/>
              <c:layout>
                <c:manualLayout>
                  <c:x val="-0.14009851851851851"/>
                  <c:y val="0.1472842105263158"/>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341-489B-AC28-DF933170DAC5}"/>
                </c:ext>
              </c:extLst>
            </c:dLbl>
            <c:dLbl>
              <c:idx val="5"/>
              <c:layout>
                <c:manualLayout>
                  <c:x val="-9.5250000000000001E-2"/>
                  <c:y val="-9.113425925925931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341-489B-AC28-DF933170DAC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0"/>
            <c:showCatName val="1"/>
            <c:showSerName val="0"/>
            <c:showPercent val="1"/>
            <c:showBubbleSize val="0"/>
            <c:separator>
</c:separator>
            <c:showLeaderLines val="1"/>
            <c:leaderLines>
              <c:spPr>
                <a:ln w="6350" cap="flat" cmpd="sng" algn="ctr">
                  <a:solidFill>
                    <a:schemeClr val="accent3"/>
                  </a:solidFill>
                  <a:prstDash val="solid"/>
                  <a:round/>
                </a:ln>
                <a:effectLst/>
              </c:spPr>
            </c:leaderLines>
            <c:extLst>
              <c:ext xmlns:c15="http://schemas.microsoft.com/office/drawing/2012/chart" uri="{CE6537A1-D6FC-4f65-9D91-7224C49458BB}"/>
            </c:extLst>
          </c:dLbls>
          <c:cat>
            <c:strRef>
              <c:f>'Etichette bilingui'!$E$9:$E$12</c:f>
              <c:strCache>
                <c:ptCount val="4"/>
                <c:pt idx="0">
                  <c:v>bis zu einem Monat
fino a un mese</c:v>
                </c:pt>
                <c:pt idx="1">
                  <c:v>zwischen einem und zwei Monate
tra uno e due mesi</c:v>
                </c:pt>
                <c:pt idx="2">
                  <c:v>zwischen zwei und drei Monate
tra due e tre mesi</c:v>
                </c:pt>
                <c:pt idx="3">
                  <c:v>über drei Monate
più di tre mesi</c:v>
                </c:pt>
              </c:strCache>
            </c:strRef>
          </c:cat>
          <c:val>
            <c:numRef>
              <c:f>'Q2'!$B$61:$B$64</c:f>
              <c:numCache>
                <c:formatCode>###0</c:formatCode>
                <c:ptCount val="4"/>
                <c:pt idx="0">
                  <c:v>127</c:v>
                </c:pt>
                <c:pt idx="1">
                  <c:v>105</c:v>
                </c:pt>
                <c:pt idx="2">
                  <c:v>86</c:v>
                </c:pt>
                <c:pt idx="3">
                  <c:v>55</c:v>
                </c:pt>
              </c:numCache>
            </c:numRef>
          </c:val>
          <c:extLst>
            <c:ext xmlns:c16="http://schemas.microsoft.com/office/drawing/2014/chart" uri="{C3380CC4-5D6E-409C-BE32-E72D297353CC}">
              <c16:uniqueId val="{0000000C-6341-489B-AC28-DF933170DAC5}"/>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6350" cap="flat" cmpd="sng" algn="ctr">
      <a:solidFill>
        <a:schemeClr val="accent4"/>
      </a:solidFill>
      <a:prstDash val="solid"/>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20902777777779"/>
          <c:y val="0.14301736111111113"/>
          <c:w val="0.43254291489425883"/>
          <c:h val="0.76118712806684741"/>
        </c:manualLayout>
      </c:layout>
      <c:doughnutChart>
        <c:varyColors val="1"/>
        <c:ser>
          <c:idx val="0"/>
          <c:order val="0"/>
          <c:spPr>
            <a:solidFill>
              <a:schemeClr val="accent1"/>
            </a:solidFill>
            <a:ln w="38100" cap="flat" cmpd="sng" algn="ctr">
              <a:solidFill>
                <a:srgbClr val="FFFFFF">
                  <a:lumMod val="100000"/>
                </a:srgbClr>
              </a:solidFill>
              <a:prstDash val="solid"/>
              <a:round/>
              <a:headEnd type="none" w="med" len="med"/>
              <a:tailEnd type="none" w="med" len="med"/>
            </a:ln>
          </c:spPr>
          <c:dPt>
            <c:idx val="0"/>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1-6341-489B-AC28-DF933170DAC5}"/>
              </c:ext>
            </c:extLst>
          </c:dPt>
          <c:dPt>
            <c:idx val="1"/>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3-6341-489B-AC28-DF933170DAC5}"/>
              </c:ext>
            </c:extLst>
          </c:dPt>
          <c:dPt>
            <c:idx val="2"/>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5-6341-489B-AC28-DF933170DAC5}"/>
              </c:ext>
            </c:extLst>
          </c:dPt>
          <c:dPt>
            <c:idx val="3"/>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7-6341-489B-AC28-DF933170DAC5}"/>
              </c:ext>
            </c:extLst>
          </c:dPt>
          <c:dPt>
            <c:idx val="4"/>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9-6341-489B-AC28-DF933170DAC5}"/>
              </c:ext>
            </c:extLst>
          </c:dPt>
          <c:dPt>
            <c:idx val="5"/>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B-6341-489B-AC28-DF933170DAC5}"/>
              </c:ext>
            </c:extLst>
          </c:dPt>
          <c:dLbls>
            <c:dLbl>
              <c:idx val="0"/>
              <c:layout>
                <c:manualLayout>
                  <c:x val="0.26397055555555549"/>
                  <c:y val="-7.573421052631579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6341-489B-AC28-DF933170DAC5}"/>
                </c:ext>
              </c:extLst>
            </c:dLbl>
            <c:dLbl>
              <c:idx val="1"/>
              <c:layout>
                <c:manualLayout>
                  <c:x val="-0.2278037037037037"/>
                  <c:y val="-3.3909356725146198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6341-489B-AC28-DF933170DAC5}"/>
                </c:ext>
              </c:extLst>
            </c:dLbl>
            <c:dLbl>
              <c:idx val="2"/>
              <c:layout>
                <c:manualLayout>
                  <c:x val="-0.25933685185185185"/>
                  <c:y val="-0.1462567251461988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6341-489B-AC28-DF933170DAC5}"/>
                </c:ext>
              </c:extLst>
            </c:dLbl>
            <c:dLbl>
              <c:idx val="3"/>
              <c:layout>
                <c:manualLayout>
                  <c:x val="-0.13692351851851861"/>
                  <c:y val="-0.1783535087719298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6341-489B-AC28-DF933170DAC5}"/>
                </c:ext>
              </c:extLst>
            </c:dLbl>
            <c:dLbl>
              <c:idx val="4"/>
              <c:layout>
                <c:manualLayout>
                  <c:x val="1.7326666666666667E-2"/>
                  <c:y val="-0.1983163742690058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6341-489B-AC28-DF933170DAC5}"/>
                </c:ext>
              </c:extLst>
            </c:dLbl>
            <c:dLbl>
              <c:idx val="5"/>
              <c:layout>
                <c:manualLayout>
                  <c:x val="-9.5250000000000001E-2"/>
                  <c:y val="-9.113425925925931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6341-489B-AC28-DF933170DAC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1"/>
            <c:showCatName val="1"/>
            <c:showSerName val="0"/>
            <c:showPercent val="0"/>
            <c:showBubbleSize val="0"/>
            <c:separator>
</c:separator>
            <c:showLeaderLines val="1"/>
            <c:leaderLines>
              <c:spPr>
                <a:ln w="6350" cap="flat" cmpd="sng" algn="ctr">
                  <a:solidFill>
                    <a:schemeClr val="accent3"/>
                  </a:solidFill>
                  <a:prstDash val="solid"/>
                  <a:round/>
                </a:ln>
                <a:effectLst/>
              </c:spPr>
            </c:leaderLines>
            <c:extLst>
              <c:ext xmlns:c15="http://schemas.microsoft.com/office/drawing/2012/chart" uri="{CE6537A1-D6FC-4f65-9D91-7224C49458BB}"/>
            </c:extLst>
          </c:dLbls>
          <c:cat>
            <c:strRef>
              <c:f>'Q2'!$B$10:$B$14</c:f>
              <c:strCache>
                <c:ptCount val="5"/>
                <c:pt idx="0">
                  <c:v>Wirtschaftswissenschaften</c:v>
                </c:pt>
                <c:pt idx="1">
                  <c:v>Bildungswissenschaften</c:v>
                </c:pt>
                <c:pt idx="2">
                  <c:v>Naturwissenschaften und Technik</c:v>
                </c:pt>
                <c:pt idx="3">
                  <c:v>Informatik</c:v>
                </c:pt>
                <c:pt idx="4">
                  <c:v>Design und Künste</c:v>
                </c:pt>
              </c:strCache>
            </c:strRef>
          </c:cat>
          <c:val>
            <c:numRef>
              <c:f>'Q2'!$F$10:$F$14</c:f>
              <c:numCache>
                <c:formatCode>###0</c:formatCode>
                <c:ptCount val="5"/>
                <c:pt idx="0">
                  <c:v>55</c:v>
                </c:pt>
                <c:pt idx="1">
                  <c:v>4</c:v>
                </c:pt>
                <c:pt idx="2">
                  <c:v>10</c:v>
                </c:pt>
                <c:pt idx="3">
                  <c:v>2</c:v>
                </c:pt>
                <c:pt idx="4">
                  <c:v>0</c:v>
                </c:pt>
              </c:numCache>
            </c:numRef>
          </c:val>
          <c:extLst>
            <c:ext xmlns:c16="http://schemas.microsoft.com/office/drawing/2014/chart" uri="{C3380CC4-5D6E-409C-BE32-E72D297353CC}">
              <c16:uniqueId val="{0000000C-6341-489B-AC28-DF933170DAC5}"/>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6350" cap="flat" cmpd="sng" algn="ctr">
      <a:solidFill>
        <a:schemeClr val="accent4"/>
      </a:solidFill>
      <a:prstDash val="solid"/>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788593025231612"/>
          <c:y val="7.2986337720606309E-2"/>
          <c:w val="0.65353043440770775"/>
          <c:h val="0.68179945151552679"/>
        </c:manualLayout>
      </c:layout>
      <c:barChart>
        <c:barDir val="bar"/>
        <c:grouping val="stacked"/>
        <c:varyColors val="0"/>
        <c:ser>
          <c:idx val="0"/>
          <c:order val="0"/>
          <c:tx>
            <c:strRef>
              <c:f>'W Fakultät'!$Y$22</c:f>
              <c:strCache>
                <c:ptCount val="1"/>
                <c:pt idx="0">
                  <c:v>Südtirol | Alto Adige</c:v>
                </c:pt>
              </c:strCache>
            </c:strRef>
          </c:tx>
          <c:spPr>
            <a:solidFill>
              <a:schemeClr val="accent1"/>
            </a:solidFill>
          </c:spPr>
          <c:invertIfNegative val="0"/>
          <c:dPt>
            <c:idx val="0"/>
            <c:invertIfNegative val="0"/>
            <c:bubble3D val="0"/>
            <c:extLst>
              <c:ext xmlns:c16="http://schemas.microsoft.com/office/drawing/2014/chart" uri="{C3380CC4-5D6E-409C-BE32-E72D297353CC}">
                <c16:uniqueId val="{00000000-9DF4-4E91-A435-3BE92BBA4056}"/>
              </c:ext>
            </c:extLst>
          </c:dPt>
          <c:dLbls>
            <c:spPr>
              <a:noFill/>
              <a:ln>
                <a:noFill/>
              </a:ln>
              <a:effectLst/>
            </c:spPr>
            <c:txPr>
              <a:bodyPr wrap="square" lIns="38100" tIns="19050" rIns="38100" bIns="19050" anchor="ctr">
                <a:spAutoFit/>
              </a:bodyPr>
              <a:lstStyle/>
              <a:p>
                <a:pPr>
                  <a:defRPr sz="900">
                    <a:solidFill>
                      <a:schemeClr val="bg1"/>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 Fakultät'!$X$23:$X$27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Fakultät'!$Y$23:$Y$27</c:f>
              <c:numCache>
                <c:formatCode>0.0</c:formatCode>
                <c:ptCount val="5"/>
                <c:pt idx="0">
                  <c:v>50.204081632653065</c:v>
                </c:pt>
                <c:pt idx="1">
                  <c:v>84.536082474226802</c:v>
                </c:pt>
                <c:pt idx="2">
                  <c:v>69.565217391304344</c:v>
                </c:pt>
                <c:pt idx="3">
                  <c:v>85.714285714285708</c:v>
                </c:pt>
                <c:pt idx="4">
                  <c:v>80</c:v>
                </c:pt>
              </c:numCache>
            </c:numRef>
          </c:val>
          <c:extLst>
            <c:ext xmlns:c16="http://schemas.microsoft.com/office/drawing/2014/chart" uri="{C3380CC4-5D6E-409C-BE32-E72D297353CC}">
              <c16:uniqueId val="{00000001-9DF4-4E91-A435-3BE92BBA4056}"/>
            </c:ext>
          </c:extLst>
        </c:ser>
        <c:ser>
          <c:idx val="1"/>
          <c:order val="1"/>
          <c:tx>
            <c:strRef>
              <c:f>'W Fakultät'!$Z$22</c:f>
              <c:strCache>
                <c:ptCount val="1"/>
                <c:pt idx="0">
                  <c:v>Italien | Italia (**)</c:v>
                </c:pt>
              </c:strCache>
            </c:strRef>
          </c:tx>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1-50F0-4AE4-9D1D-B4AE7B391F6C}"/>
                </c:ext>
              </c:extLst>
            </c:dLbl>
            <c:spPr>
              <a:noFill/>
              <a:ln>
                <a:noFill/>
              </a:ln>
              <a:effectLst/>
            </c:spPr>
            <c:txPr>
              <a:bodyPr wrap="square" lIns="38100" tIns="19050" rIns="38100" bIns="19050" anchor="ctr">
                <a:spAutoFit/>
              </a:bodyPr>
              <a:lstStyle/>
              <a:p>
                <a:pPr>
                  <a:defRPr>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 Fakultät'!$X$23:$X$27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Fakultät'!$Z$23:$Z$27</c:f>
              <c:numCache>
                <c:formatCode>0.0</c:formatCode>
                <c:ptCount val="5"/>
                <c:pt idx="0">
                  <c:v>27.346938775510203</c:v>
                </c:pt>
                <c:pt idx="1">
                  <c:v>10.309278350515463</c:v>
                </c:pt>
                <c:pt idx="2">
                  <c:v>19.565217391304348</c:v>
                </c:pt>
                <c:pt idx="3">
                  <c:v>11.428571428571429</c:v>
                </c:pt>
                <c:pt idx="4">
                  <c:v>0</c:v>
                </c:pt>
              </c:numCache>
            </c:numRef>
          </c:val>
          <c:extLst>
            <c:ext xmlns:c16="http://schemas.microsoft.com/office/drawing/2014/chart" uri="{C3380CC4-5D6E-409C-BE32-E72D297353CC}">
              <c16:uniqueId val="{00000002-50F0-4AE4-9D1D-B4AE7B391F6C}"/>
            </c:ext>
          </c:extLst>
        </c:ser>
        <c:ser>
          <c:idx val="2"/>
          <c:order val="2"/>
          <c:tx>
            <c:strRef>
              <c:f>'W Fakultät'!$AA$22</c:f>
              <c:strCache>
                <c:ptCount val="1"/>
                <c:pt idx="0">
                  <c:v>DACH-Staaten | Paesi tedescofoni</c:v>
                </c:pt>
              </c:strCache>
            </c:strRef>
          </c:tx>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3-50F0-4AE4-9D1D-B4AE7B391F6C}"/>
                </c:ext>
              </c:extLst>
            </c:dLbl>
            <c:spPr>
              <a:noFill/>
              <a:ln>
                <a:noFill/>
              </a:ln>
              <a:effectLst/>
            </c:spPr>
            <c:txPr>
              <a:bodyPr wrap="square" lIns="38100" tIns="19050" rIns="38100" bIns="19050" anchor="ctr">
                <a:spAutoFit/>
              </a:bodyPr>
              <a:lstStyle/>
              <a:p>
                <a:pPr>
                  <a:defRPr>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 Fakultät'!$X$23:$X$27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Fakultät'!$AA$23:$AA$27</c:f>
              <c:numCache>
                <c:formatCode>0.0</c:formatCode>
                <c:ptCount val="5"/>
                <c:pt idx="0">
                  <c:v>10.612244897959183</c:v>
                </c:pt>
                <c:pt idx="1">
                  <c:v>3.0927835051546393</c:v>
                </c:pt>
                <c:pt idx="2">
                  <c:v>6.5217391304347823</c:v>
                </c:pt>
                <c:pt idx="3">
                  <c:v>2.8571428571428572</c:v>
                </c:pt>
                <c:pt idx="4">
                  <c:v>0</c:v>
                </c:pt>
              </c:numCache>
            </c:numRef>
          </c:val>
          <c:extLst>
            <c:ext xmlns:c16="http://schemas.microsoft.com/office/drawing/2014/chart" uri="{C3380CC4-5D6E-409C-BE32-E72D297353CC}">
              <c16:uniqueId val="{00000004-50F0-4AE4-9D1D-B4AE7B391F6C}"/>
            </c:ext>
          </c:extLst>
        </c:ser>
        <c:ser>
          <c:idx val="3"/>
          <c:order val="3"/>
          <c:tx>
            <c:strRef>
              <c:f>'W Fakultät'!$AB$22</c:f>
              <c:strCache>
                <c:ptCount val="1"/>
                <c:pt idx="0">
                  <c:v>Ausland ohne DACH | Estero senza paesi tedescofoni</c:v>
                </c:pt>
              </c:strCache>
            </c:strRef>
          </c:tx>
          <c:invertIfNegative val="0"/>
          <c:dLbls>
            <c:dLbl>
              <c:idx val="1"/>
              <c:layout>
                <c:manualLayout>
                  <c:x val="2.8202391017110043E-2"/>
                  <c:y val="0"/>
                </c:manualLayout>
              </c:layout>
              <c:spPr>
                <a:noFill/>
                <a:ln>
                  <a:noFill/>
                </a:ln>
                <a:effectLst/>
              </c:spPr>
              <c:txPr>
                <a:bodyPr wrap="square" lIns="38100" tIns="19050" rIns="38100" bIns="19050" anchor="ctr">
                  <a:spAutoFit/>
                </a:bodyPr>
                <a:lstStyle/>
                <a:p>
                  <a:pPr>
                    <a:defRPr>
                      <a:solidFill>
                        <a:sysClr val="windowText" lastClr="000000"/>
                      </a:solidFill>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F0-4AE4-9D1D-B4AE7B391F6C}"/>
                </c:ext>
              </c:extLst>
            </c:dLbl>
            <c:dLbl>
              <c:idx val="3"/>
              <c:delete val="1"/>
              <c:extLst>
                <c:ext xmlns:c15="http://schemas.microsoft.com/office/drawing/2012/chart" uri="{CE6537A1-D6FC-4f65-9D91-7224C49458BB}"/>
                <c:ext xmlns:c16="http://schemas.microsoft.com/office/drawing/2014/chart" uri="{C3380CC4-5D6E-409C-BE32-E72D297353CC}">
                  <c16:uniqueId val="{00000006-50F0-4AE4-9D1D-B4AE7B391F6C}"/>
                </c:ext>
              </c:extLst>
            </c:dLbl>
            <c:spPr>
              <a:noFill/>
              <a:ln>
                <a:noFill/>
              </a:ln>
              <a:effectLst/>
            </c:spPr>
            <c:txPr>
              <a:bodyPr wrap="square" lIns="38100" tIns="19050" rIns="38100" bIns="19050" anchor="ctr">
                <a:spAutoFit/>
              </a:bodyPr>
              <a:lstStyle/>
              <a:p>
                <a:pPr>
                  <a:defRPr>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 Fakultät'!$X$23:$X$27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Fakultät'!$AB$23:$AB$27</c:f>
              <c:numCache>
                <c:formatCode>0.0</c:formatCode>
                <c:ptCount val="5"/>
                <c:pt idx="0">
                  <c:v>11.836734693877551</c:v>
                </c:pt>
                <c:pt idx="1">
                  <c:v>2.0618556701030926</c:v>
                </c:pt>
                <c:pt idx="2">
                  <c:v>4.3478260869565215</c:v>
                </c:pt>
                <c:pt idx="3">
                  <c:v>0</c:v>
                </c:pt>
                <c:pt idx="4">
                  <c:v>20</c:v>
                </c:pt>
              </c:numCache>
            </c:numRef>
          </c:val>
          <c:extLst>
            <c:ext xmlns:c16="http://schemas.microsoft.com/office/drawing/2014/chart" uri="{C3380CC4-5D6E-409C-BE32-E72D297353CC}">
              <c16:uniqueId val="{00000005-50F0-4AE4-9D1D-B4AE7B391F6C}"/>
            </c:ext>
          </c:extLst>
        </c:ser>
        <c:dLbls>
          <c:showLegendKey val="0"/>
          <c:showVal val="1"/>
          <c:showCatName val="0"/>
          <c:showSerName val="0"/>
          <c:showPercent val="0"/>
          <c:showBubbleSize val="0"/>
        </c:dLbls>
        <c:gapWidth val="90"/>
        <c:overlap val="100"/>
        <c:axId val="1886178320"/>
        <c:axId val="1886164720"/>
      </c:barChart>
      <c:catAx>
        <c:axId val="18861783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nchor="t" anchorCtr="0"/>
          <a:lstStyle/>
          <a:p>
            <a:pPr>
              <a:defRPr sz="900">
                <a:solidFill>
                  <a:schemeClr val="tx1"/>
                </a:solidFill>
              </a:defRPr>
            </a:pPr>
            <a:endParaRPr lang="de-DE"/>
          </a:p>
        </c:txPr>
        <c:crossAx val="1886164720"/>
        <c:crosses val="autoZero"/>
        <c:auto val="1"/>
        <c:lblAlgn val="ctr"/>
        <c:lblOffset val="100"/>
        <c:noMultiLvlLbl val="0"/>
      </c:catAx>
      <c:valAx>
        <c:axId val="1886164720"/>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vert="horz"/>
          <a:lstStyle/>
          <a:p>
            <a:pPr>
              <a:defRPr sz="900">
                <a:solidFill>
                  <a:schemeClr val="tx1"/>
                </a:solidFill>
              </a:defRPr>
            </a:pPr>
            <a:endParaRPr lang="de-DE"/>
          </a:p>
        </c:txPr>
        <c:crossAx val="1886178320"/>
        <c:crosses val="max"/>
        <c:crossBetween val="between"/>
      </c:valAx>
      <c:spPr>
        <a:noFill/>
        <a:ln>
          <a:noFill/>
        </a:ln>
        <a:effectLst/>
      </c:spPr>
    </c:plotArea>
    <c:legend>
      <c:legendPos val="r"/>
      <c:layout>
        <c:manualLayout>
          <c:xMode val="edge"/>
          <c:yMode val="edge"/>
          <c:x val="3.0230252062479431E-3"/>
          <c:y val="0.82864598862216388"/>
          <c:w val="0.99496394940997746"/>
          <c:h val="9.240623638790714E-2"/>
        </c:manualLayout>
      </c:layout>
      <c:overlay val="0"/>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 r="0.7" t="0.75" header="0.3" footer="0.3"/>
    <c:pageSetup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Source Sans Pro Light" panose="020B0403030403020204" pitchFamily="34" charset="0"/>
                <a:ea typeface="+mn-ea"/>
                <a:cs typeface="+mn-cs"/>
              </a:defRPr>
            </a:pPr>
            <a:r>
              <a:rPr lang="it-IT"/>
              <a:t>Praktikumsort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Source Sans Pro Light" panose="020B0403030403020204" pitchFamily="34" charset="0"/>
              <a:ea typeface="+mn-ea"/>
              <a:cs typeface="+mn-cs"/>
            </a:defRPr>
          </a:pPr>
          <a:endParaRPr lang="de-DE"/>
        </a:p>
      </c:txPr>
    </c:title>
    <c:autoTitleDeleted val="0"/>
    <c:plotArea>
      <c:layout>
        <c:manualLayout>
          <c:layoutTarget val="inner"/>
          <c:xMode val="edge"/>
          <c:yMode val="edge"/>
          <c:x val="0.291811288740571"/>
          <c:y val="0.2373383600271172"/>
          <c:w val="0.43254291489425883"/>
          <c:h val="0.76118712806684741"/>
        </c:manualLayout>
      </c:layout>
      <c:doughnutChart>
        <c:varyColors val="1"/>
        <c:ser>
          <c:idx val="3"/>
          <c:order val="0"/>
          <c:spPr>
            <a:solidFill>
              <a:schemeClr val="accent1"/>
            </a:solidFill>
            <a:ln w="38100" cap="flat" cmpd="sng" algn="ctr">
              <a:solidFill>
                <a:srgbClr val="FFFFFF">
                  <a:lumMod val="100000"/>
                </a:srgbClr>
              </a:solidFill>
              <a:prstDash val="solid"/>
              <a:round/>
              <a:headEnd type="none" w="med" len="med"/>
              <a:tailEnd type="none" w="med" len="med"/>
            </a:ln>
          </c:spPr>
          <c:dPt>
            <c:idx val="0"/>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1-F8A5-492B-93CB-A4E733532440}"/>
              </c:ext>
            </c:extLst>
          </c:dPt>
          <c:dPt>
            <c:idx val="1"/>
            <c:bubble3D val="0"/>
            <c:spPr>
              <a:solidFill>
                <a:schemeClr val="accent2"/>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3-F8A5-492B-93CB-A4E733532440}"/>
              </c:ext>
            </c:extLst>
          </c:dPt>
          <c:dPt>
            <c:idx val="2"/>
            <c:bubble3D val="0"/>
            <c:spPr>
              <a:solidFill>
                <a:schemeClr val="accent3"/>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5-F8A5-492B-93CB-A4E733532440}"/>
              </c:ext>
            </c:extLst>
          </c:dPt>
          <c:dPt>
            <c:idx val="3"/>
            <c:bubble3D val="0"/>
            <c:spPr>
              <a:solidFill>
                <a:schemeClr val="accent4"/>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7-F8A5-492B-93CB-A4E733532440}"/>
              </c:ext>
            </c:extLst>
          </c:dPt>
          <c:dPt>
            <c:idx val="4"/>
            <c:bubble3D val="0"/>
            <c:spPr>
              <a:solidFill>
                <a:schemeClr val="accent1">
                  <a:lumMod val="50000"/>
                </a:schemeClr>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9-BCDA-4879-BB87-7C6EBF9527BE}"/>
              </c:ext>
            </c:extLst>
          </c:dPt>
          <c:dLbls>
            <c:dLbl>
              <c:idx val="0"/>
              <c:layout>
                <c:manualLayout>
                  <c:x val="0.23988888888888904"/>
                  <c:y val="1.478155637186725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Source Sans Pro Light" panose="020B0403030403020204" pitchFamily="34" charset="0"/>
                        <a:ea typeface="+mn-ea"/>
                        <a:cs typeface="+mn-cs"/>
                      </a:defRPr>
                    </a:pPr>
                    <a:fld id="{6F989690-89C0-434A-BF6C-2B9EDA430A83}" type="CATEGORYNAME">
                      <a:rPr lang="en-US"/>
                      <a:pPr>
                        <a:defRPr sz="900"/>
                      </a:pPr>
                      <a:t>[RUBRIKENNAME]</a:t>
                    </a:fld>
                    <a:r>
                      <a:rPr lang="en-US" baseline="0"/>
                      <a:t>; </a:t>
                    </a:r>
                  </a:p>
                  <a:p>
                    <a:pPr>
                      <a:defRPr sz="900"/>
                    </a:pPr>
                    <a:fld id="{46D1020D-E010-4974-84E4-93A90B9D771D}" type="VALUE">
                      <a:rPr lang="en-US" baseline="0"/>
                      <a:pPr>
                        <a:defRPr sz="900"/>
                      </a:pPr>
                      <a:t>[WERT]</a:t>
                    </a:fld>
                    <a:endParaRPr lang="de-AT"/>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1"/>
              <c:showCatName val="1"/>
              <c:showSerName val="0"/>
              <c:showPercent val="0"/>
              <c:showBubbleSize val="0"/>
              <c:extLst>
                <c:ext xmlns:c15="http://schemas.microsoft.com/office/drawing/2012/chart" uri="{CE6537A1-D6FC-4f65-9D91-7224C49458BB}">
                  <c15:layout>
                    <c:manualLayout>
                      <c:w val="0.1918287037037037"/>
                      <c:h val="0.15697159227589824"/>
                    </c:manualLayout>
                  </c15:layout>
                  <c15:dlblFieldTable/>
                  <c15:showDataLabelsRange val="0"/>
                </c:ext>
                <c:ext xmlns:c16="http://schemas.microsoft.com/office/drawing/2014/chart" uri="{C3380CC4-5D6E-409C-BE32-E72D297353CC}">
                  <c16:uniqueId val="{00000001-F8A5-492B-93CB-A4E733532440}"/>
                </c:ext>
              </c:extLst>
            </c:dLbl>
            <c:dLbl>
              <c:idx val="1"/>
              <c:layout>
                <c:manualLayout>
                  <c:x val="-0.2046111111111111"/>
                  <c:y val="0.1411111111111111"/>
                </c:manualLayout>
              </c:layout>
              <c:tx>
                <c:rich>
                  <a:bodyPr/>
                  <a:lstStyle/>
                  <a:p>
                    <a:fld id="{2520842D-2D11-48F4-9A57-D243727833F5}" type="CATEGORYNAME">
                      <a:rPr lang="en-US"/>
                      <a:pPr/>
                      <a:t>[RUBRIKENNAME]</a:t>
                    </a:fld>
                    <a:r>
                      <a:rPr lang="en-US" baseline="0"/>
                      <a:t>;</a:t>
                    </a:r>
                  </a:p>
                  <a:p>
                    <a:r>
                      <a:rPr lang="en-US" baseline="0"/>
                      <a:t> </a:t>
                    </a:r>
                    <a:fld id="{B3DB5378-BF69-4AA9-A0A9-2721582C1E81}" type="VALUE">
                      <a:rPr lang="en-US" baseline="0"/>
                      <a:pPr/>
                      <a:t>[WERT]</a:t>
                    </a:fld>
                    <a:endParaRPr lang="en-US" baseline="0"/>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F8A5-492B-93CB-A4E733532440}"/>
                </c:ext>
              </c:extLst>
            </c:dLbl>
            <c:dLbl>
              <c:idx val="2"/>
              <c:layout>
                <c:manualLayout>
                  <c:x val="-0.19285185185185186"/>
                  <c:y val="-5.57017543859649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A5-492B-93CB-A4E733532440}"/>
                </c:ext>
              </c:extLst>
            </c:dLbl>
            <c:dLbl>
              <c:idx val="3"/>
              <c:layout>
                <c:manualLayout>
                  <c:x val="-9.7594268590595029E-2"/>
                  <c:y val="-0.152584204372718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Source Sans Pro Light" panose="020B0403030403020204" pitchFamily="34" charset="0"/>
                        <a:ea typeface="+mn-ea"/>
                        <a:cs typeface="+mn-cs"/>
                      </a:defRPr>
                    </a:pPr>
                    <a:fld id="{92E5C439-548A-4A42-A9D5-3075D998D054}" type="CATEGORYNAME">
                      <a:rPr lang="en-US"/>
                      <a:pPr>
                        <a:defRPr sz="900"/>
                      </a:pPr>
                      <a:t>[RUBRIKENNAME]</a:t>
                    </a:fld>
                    <a:r>
                      <a:rPr lang="en-US" baseline="0"/>
                      <a:t>; </a:t>
                    </a:r>
                  </a:p>
                  <a:p>
                    <a:pPr>
                      <a:defRPr sz="900"/>
                    </a:pPr>
                    <a:fld id="{5823C2EE-A092-4439-9C4F-804A16CDD8CC}" type="VALUE">
                      <a:rPr lang="en-US" baseline="0"/>
                      <a:pPr>
                        <a:defRPr sz="900"/>
                      </a:pPr>
                      <a:t>[WERT]</a:t>
                    </a:fld>
                    <a:endParaRPr lang="de-AT"/>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1"/>
              <c:showCatName val="1"/>
              <c:showSerName val="0"/>
              <c:showPercent val="0"/>
              <c:showBubbleSize val="0"/>
              <c:extLst>
                <c:ext xmlns:c15="http://schemas.microsoft.com/office/drawing/2012/chart" uri="{CE6537A1-D6FC-4f65-9D91-7224C49458BB}">
                  <c15:layout>
                    <c:manualLayout>
                      <c:w val="0.36169129629629632"/>
                      <c:h val="0.13962779102062239"/>
                    </c:manualLayout>
                  </c15:layout>
                  <c15:dlblFieldTable/>
                  <c15:showDataLabelsRange val="0"/>
                </c:ext>
                <c:ext xmlns:c16="http://schemas.microsoft.com/office/drawing/2014/chart" uri="{C3380CC4-5D6E-409C-BE32-E72D297353CC}">
                  <c16:uniqueId val="{00000007-F8A5-492B-93CB-A4E733532440}"/>
                </c:ext>
              </c:extLst>
            </c:dLbl>
            <c:dLbl>
              <c:idx val="4"/>
              <c:layout>
                <c:manualLayout>
                  <c:x val="0.13743411661077692"/>
                  <c:y val="-0.1746897733636694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CDA-4879-BB87-7C6EBF9527B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1"/>
            <c:showCatName val="1"/>
            <c:showSerName val="0"/>
            <c:showPercent val="0"/>
            <c:showBubbleSize val="0"/>
            <c:showLeaderLines val="1"/>
            <c:leaderLines>
              <c:spPr>
                <a:ln w="6350" cap="flat" cmpd="sng" algn="ctr">
                  <a:solidFill>
                    <a:schemeClr val="accent3"/>
                  </a:solidFill>
                  <a:prstDash val="solid"/>
                  <a:round/>
                </a:ln>
                <a:effectLst/>
              </c:spPr>
            </c:leaderLines>
            <c:extLst>
              <c:ext xmlns:c15="http://schemas.microsoft.com/office/drawing/2012/chart" uri="{CE6537A1-D6FC-4f65-9D91-7224C49458BB}"/>
            </c:extLst>
          </c:dLbls>
          <c:cat>
            <c:strRef>
              <c:f>'Etichette bilingui'!$E$1:$E$5</c:f>
              <c:strCache>
                <c:ptCount val="5"/>
                <c:pt idx="0">
                  <c:v>Südtirol
Alto Adige</c:v>
                </c:pt>
                <c:pt idx="1">
                  <c:v>Italien
Italia</c:v>
                </c:pt>
                <c:pt idx="2">
                  <c:v>Deutschsprachiges Ausland
Paesi tedescofoni</c:v>
                </c:pt>
                <c:pt idx="3">
                  <c:v>Ausland ohne D A CH
Estero senza Paesi tedescofoni</c:v>
                </c:pt>
                <c:pt idx="4">
                  <c:v>Nicht zuweisbar 
Non specificato</c:v>
                </c:pt>
              </c:strCache>
            </c:strRef>
          </c:cat>
          <c:val>
            <c:numRef>
              <c:f>('new Q3 ALL'!$C$5,'new Q3 ALL'!$E$5,'new Q3 ALL'!$G$5,'new Q3 ALL'!$I$5,'new Q3 ALL'!$K$5)</c:f>
              <c:numCache>
                <c:formatCode>###0.0%</c:formatCode>
                <c:ptCount val="5"/>
                <c:pt idx="0">
                  <c:v>0.62442396313364057</c:v>
                </c:pt>
                <c:pt idx="1">
                  <c:v>0.1981566820276498</c:v>
                </c:pt>
                <c:pt idx="2">
                  <c:v>0.11059907834101383</c:v>
                </c:pt>
                <c:pt idx="3">
                  <c:v>5.5299539170506916E-2</c:v>
                </c:pt>
                <c:pt idx="4">
                  <c:v>1.1520737327188941E-2</c:v>
                </c:pt>
              </c:numCache>
            </c:numRef>
          </c:val>
          <c:extLst>
            <c:ext xmlns:c16="http://schemas.microsoft.com/office/drawing/2014/chart" uri="{C3380CC4-5D6E-409C-BE32-E72D297353CC}">
              <c16:uniqueId val="{00000008-F8A5-492B-93CB-A4E733532440}"/>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6350" cap="flat" cmpd="sng" algn="ctr">
      <a:solidFill>
        <a:schemeClr val="accent4"/>
      </a:solidFill>
      <a:prstDash val="solid"/>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049631807067032"/>
          <c:y val="3.0674041890247728E-4"/>
          <c:w val="0.69688471292063114"/>
          <c:h val="0.69315973756006966"/>
        </c:manualLayout>
      </c:layout>
      <c:barChart>
        <c:barDir val="bar"/>
        <c:grouping val="percentStacked"/>
        <c:varyColors val="0"/>
        <c:ser>
          <c:idx val="0"/>
          <c:order val="0"/>
          <c:tx>
            <c:strRef>
              <c:f>'Etichette bilingui'!$A$15</c:f>
              <c:strCache>
                <c:ptCount val="1"/>
                <c:pt idx="0">
                  <c:v>Praktikum in Südtirol
Tirocinio in Alto Adige (N=276)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'new Q3 ALL'!$C$6:$C$10</c:f>
              <c:numCache>
                <c:formatCode>###0.0%</c:formatCode>
                <c:ptCount val="5"/>
                <c:pt idx="0">
                  <c:v>0.49397590361445781</c:v>
                </c:pt>
                <c:pt idx="1">
                  <c:v>0.84536082474226804</c:v>
                </c:pt>
                <c:pt idx="2">
                  <c:v>0.68085106382978722</c:v>
                </c:pt>
                <c:pt idx="3">
                  <c:v>0.83333333333333348</c:v>
                </c:pt>
                <c:pt idx="4">
                  <c:v>0.8</c:v>
                </c:pt>
              </c:numCache>
            </c:numRef>
          </c:val>
          <c:extLst>
            <c:ext xmlns:c16="http://schemas.microsoft.com/office/drawing/2014/chart" uri="{C3380CC4-5D6E-409C-BE32-E72D297353CC}">
              <c16:uniqueId val="{00000000-0DCE-4370-9D3C-69D93354195D}"/>
            </c:ext>
          </c:extLst>
        </c:ser>
        <c:ser>
          <c:idx val="1"/>
          <c:order val="1"/>
          <c:tx>
            <c:strRef>
              <c:f>'Etichette bilingui'!$A$16</c:f>
              <c:strCache>
                <c:ptCount val="1"/>
                <c:pt idx="0">
                  <c:v>Praktikum in Italien*
Tirocinio in Italia* (N=86)</c:v>
                </c:pt>
              </c:strCache>
            </c:strRef>
          </c:tx>
          <c:spPr>
            <a:solidFill>
              <a:schemeClr val="accent2"/>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1-0DCE-4370-9D3C-69D9335419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'new Q3 ALL'!$E$6:$E$10</c:f>
              <c:numCache>
                <c:formatCode>###0.0%</c:formatCode>
                <c:ptCount val="5"/>
                <c:pt idx="0">
                  <c:v>0.26506024096385544</c:v>
                </c:pt>
                <c:pt idx="1">
                  <c:v>9.2783505154639179E-2</c:v>
                </c:pt>
                <c:pt idx="2">
                  <c:v>0.19148936170212769</c:v>
                </c:pt>
                <c:pt idx="3">
                  <c:v>5.5555555555555552E-2</c:v>
                </c:pt>
                <c:pt idx="4">
                  <c:v>0</c:v>
                </c:pt>
              </c:numCache>
            </c:numRef>
          </c:val>
          <c:extLst>
            <c:ext xmlns:c16="http://schemas.microsoft.com/office/drawing/2014/chart" uri="{C3380CC4-5D6E-409C-BE32-E72D297353CC}">
              <c16:uniqueId val="{00000002-0DCE-4370-9D3C-69D93354195D}"/>
            </c:ext>
          </c:extLst>
        </c:ser>
        <c:ser>
          <c:idx val="2"/>
          <c:order val="2"/>
          <c:tx>
            <c:strRef>
              <c:f>'Etichette bilingui'!$A$17</c:f>
              <c:strCache>
                <c:ptCount val="1"/>
                <c:pt idx="0">
                  <c:v>Praktikum im deutschsprachigen Ausland
Tirocinio nei Paesi tedescofoni (N=48)</c:v>
                </c:pt>
              </c:strCache>
            </c:strRef>
          </c:tx>
          <c:spPr>
            <a:solidFill>
              <a:schemeClr val="accent3"/>
            </a:solidFill>
            <a:ln>
              <a:noFill/>
            </a:ln>
            <a:effectLst/>
          </c:spPr>
          <c:invertIfNegative val="0"/>
          <c:dLbls>
            <c:dLbl>
              <c:idx val="2"/>
              <c:layout>
                <c:manualLayout>
                  <c:x val="-7.365336493661968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CE-4370-9D3C-69D93354195D}"/>
                </c:ext>
              </c:extLst>
            </c:dLbl>
            <c:dLbl>
              <c:idx val="4"/>
              <c:delete val="1"/>
              <c:extLst>
                <c:ext xmlns:c15="http://schemas.microsoft.com/office/drawing/2012/chart" uri="{CE6537A1-D6FC-4f65-9D91-7224C49458BB}"/>
                <c:ext xmlns:c16="http://schemas.microsoft.com/office/drawing/2014/chart" uri="{C3380CC4-5D6E-409C-BE32-E72D297353CC}">
                  <c16:uniqueId val="{00000004-0DCE-4370-9D3C-69D9335419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'new Q3 ALL'!$G$6:$G$10</c:f>
              <c:numCache>
                <c:formatCode>###0.0%</c:formatCode>
                <c:ptCount val="5"/>
                <c:pt idx="0">
                  <c:v>0.15261044176706828</c:v>
                </c:pt>
                <c:pt idx="1">
                  <c:v>4.1237113402061848E-2</c:v>
                </c:pt>
                <c:pt idx="2">
                  <c:v>8.5106382978723402E-2</c:v>
                </c:pt>
                <c:pt idx="3">
                  <c:v>5.5555555555555552E-2</c:v>
                </c:pt>
                <c:pt idx="4">
                  <c:v>0</c:v>
                </c:pt>
              </c:numCache>
            </c:numRef>
          </c:val>
          <c:extLst>
            <c:ext xmlns:c16="http://schemas.microsoft.com/office/drawing/2014/chart" uri="{C3380CC4-5D6E-409C-BE32-E72D297353CC}">
              <c16:uniqueId val="{00000005-0DCE-4370-9D3C-69D93354195D}"/>
            </c:ext>
          </c:extLst>
        </c:ser>
        <c:ser>
          <c:idx val="3"/>
          <c:order val="3"/>
          <c:tx>
            <c:strRef>
              <c:f>'Etichette bilingui'!$A$18</c:f>
              <c:strCache>
                <c:ptCount val="1"/>
                <c:pt idx="0">
                  <c:v>Praktikum im Ausland**
Tirocinio all'estero** (N=24)</c:v>
                </c:pt>
              </c:strCache>
            </c:strRef>
          </c:tx>
          <c:spPr>
            <a:solidFill>
              <a:schemeClr val="accent4"/>
            </a:solidFill>
            <a:ln>
              <a:noFill/>
            </a:ln>
            <a:effectLst/>
          </c:spPr>
          <c:invertIfNegative val="0"/>
          <c:dLbls>
            <c:dLbl>
              <c:idx val="1"/>
              <c:layout>
                <c:manualLayout>
                  <c:x val="1.7097294790198826E-2"/>
                  <c:y val="6.39149769588878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CE-4370-9D3C-69D93354195D}"/>
                </c:ext>
              </c:extLst>
            </c:dLbl>
            <c:dLbl>
              <c:idx val="2"/>
              <c:layout>
                <c:manualLayout>
                  <c:x val="-5.342478722804256E-3"/>
                  <c:y val="2.600283846984736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CE-4370-9D3C-69D9335419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'new Q3 ALL'!$I$6:$I$10</c:f>
              <c:numCache>
                <c:formatCode>###0.0%</c:formatCode>
                <c:ptCount val="5"/>
                <c:pt idx="0">
                  <c:v>7.2289156626506021E-2</c:v>
                </c:pt>
                <c:pt idx="1">
                  <c:v>2.0618556701030924E-2</c:v>
                </c:pt>
                <c:pt idx="2">
                  <c:v>2.1276595744680851E-2</c:v>
                </c:pt>
                <c:pt idx="3">
                  <c:v>5.5555555555555552E-2</c:v>
                </c:pt>
                <c:pt idx="4">
                  <c:v>0.2</c:v>
                </c:pt>
              </c:numCache>
            </c:numRef>
          </c:val>
          <c:extLst>
            <c:ext xmlns:c16="http://schemas.microsoft.com/office/drawing/2014/chart" uri="{C3380CC4-5D6E-409C-BE32-E72D297353CC}">
              <c16:uniqueId val="{00000008-0DCE-4370-9D3C-69D93354195D}"/>
            </c:ext>
          </c:extLst>
        </c:ser>
        <c:ser>
          <c:idx val="4"/>
          <c:order val="4"/>
          <c:tx>
            <c:strRef>
              <c:f>'Etichette bilingui'!$E$5</c:f>
              <c:strCache>
                <c:ptCount val="1"/>
                <c:pt idx="0">
                  <c:v>Nicht zuweisbar 
Non specificato</c:v>
                </c:pt>
              </c:strCache>
            </c:strRef>
          </c:tx>
          <c:spPr>
            <a:solidFill>
              <a:schemeClr val="accent1">
                <a:lumMod val="50000"/>
              </a:schemeClr>
            </a:solidFill>
            <a:ln>
              <a:noFill/>
            </a:ln>
            <a:effectLst/>
          </c:spPr>
          <c:invertIfNegative val="0"/>
          <c:dLbls>
            <c:dLbl>
              <c:idx val="0"/>
              <c:layout>
                <c:manualLayout>
                  <c:x val="1.0114288854288427E-2"/>
                  <c:y val="9.9850899724213149E-4"/>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manualLayout>
                      <c:w val="5.6152876500943423E-2"/>
                      <c:h val="4.8720815574289082E-2"/>
                    </c:manualLayout>
                  </c15:layout>
                </c:ext>
                <c:ext xmlns:c16="http://schemas.microsoft.com/office/drawing/2014/chart" uri="{C3380CC4-5D6E-409C-BE32-E72D297353CC}">
                  <c16:uniqueId val="{00000009-0DCE-4370-9D3C-69D93354195D}"/>
                </c:ext>
              </c:extLst>
            </c:dLbl>
            <c:dLbl>
              <c:idx val="1"/>
              <c:delete val="1"/>
              <c:extLst>
                <c:ext xmlns:c15="http://schemas.microsoft.com/office/drawing/2012/chart" uri="{CE6537A1-D6FC-4f65-9D91-7224C49458BB}"/>
                <c:ext xmlns:c16="http://schemas.microsoft.com/office/drawing/2014/chart" uri="{C3380CC4-5D6E-409C-BE32-E72D297353CC}">
                  <c16:uniqueId val="{0000000A-0DCE-4370-9D3C-69D93354195D}"/>
                </c:ext>
              </c:extLst>
            </c:dLbl>
            <c:dLbl>
              <c:idx val="2"/>
              <c:layout>
                <c:manualLayout>
                  <c:x val="1.7298101700508311E-2"/>
                  <c:y val="-1.23071434477781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CE-4370-9D3C-69D93354195D}"/>
                </c:ext>
              </c:extLst>
            </c:dLbl>
            <c:dLbl>
              <c:idx val="3"/>
              <c:delete val="1"/>
              <c:extLst>
                <c:ext xmlns:c15="http://schemas.microsoft.com/office/drawing/2012/chart" uri="{CE6537A1-D6FC-4f65-9D91-7224C49458BB}"/>
                <c:ext xmlns:c16="http://schemas.microsoft.com/office/drawing/2014/chart" uri="{C3380CC4-5D6E-409C-BE32-E72D297353CC}">
                  <c16:uniqueId val="{0000000C-0DCE-4370-9D3C-69D93354195D}"/>
                </c:ext>
              </c:extLst>
            </c:dLbl>
            <c:dLbl>
              <c:idx val="4"/>
              <c:delete val="1"/>
              <c:extLst>
                <c:ext xmlns:c15="http://schemas.microsoft.com/office/drawing/2012/chart" uri="{CE6537A1-D6FC-4f65-9D91-7224C49458BB}"/>
                <c:ext xmlns:c16="http://schemas.microsoft.com/office/drawing/2014/chart" uri="{C3380CC4-5D6E-409C-BE32-E72D297353CC}">
                  <c16:uniqueId val="{0000000D-0DCE-4370-9D3C-69D9335419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'new Q3 ALL'!$K$6:$K$10</c:f>
              <c:numCache>
                <c:formatCode>###0.0%</c:formatCode>
                <c:ptCount val="5"/>
                <c:pt idx="0">
                  <c:v>1.6064257028112448E-2</c:v>
                </c:pt>
                <c:pt idx="1">
                  <c:v>0</c:v>
                </c:pt>
                <c:pt idx="2">
                  <c:v>2.1276595744680851E-2</c:v>
                </c:pt>
                <c:pt idx="3">
                  <c:v>0</c:v>
                </c:pt>
                <c:pt idx="4">
                  <c:v>0</c:v>
                </c:pt>
              </c:numCache>
            </c:numRef>
          </c:val>
          <c:extLst>
            <c:ext xmlns:c16="http://schemas.microsoft.com/office/drawing/2014/chart" uri="{C3380CC4-5D6E-409C-BE32-E72D297353CC}">
              <c16:uniqueId val="{0000000E-0DCE-4370-9D3C-69D93354195D}"/>
            </c:ext>
          </c:extLst>
        </c:ser>
        <c:dLbls>
          <c:dLblPos val="ctr"/>
          <c:showLegendKey val="0"/>
          <c:showVal val="1"/>
          <c:showCatName val="0"/>
          <c:showSerName val="0"/>
          <c:showPercent val="0"/>
          <c:showBubbleSize val="0"/>
        </c:dLbls>
        <c:gapWidth val="150"/>
        <c:overlap val="100"/>
        <c:axId val="120903072"/>
        <c:axId val="120902528"/>
        <c:extLst>
          <c:ext xmlns:c15="http://schemas.microsoft.com/office/drawing/2012/chart" uri="{02D57815-91ED-43cb-92C2-25804820EDAC}">
            <c15:filteredBarSeries>
              <c15: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'Etichette bilingui'!$A$3:$A$7</c15:sqref>
                        </c15:formulaRef>
                      </c:ext>
                    </c:extLst>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extLst>
                      <c:ext uri="{02D57815-91ED-43cb-92C2-25804820EDAC}">
                        <c15:formulaRef>
                          <c15:sqref>'Etichette bilingui'!$A$20</c15:sqref>
                        </c15:formulaRef>
                      </c:ext>
                    </c:extLst>
                    <c:numCache>
                      <c:formatCode>General</c:formatCode>
                      <c:ptCount val="1"/>
                      <c:pt idx="0">
                        <c:v>0</c:v>
                      </c:pt>
                    </c:numCache>
                  </c:numRef>
                </c:val>
                <c:extLst>
                  <c:ext xmlns:c16="http://schemas.microsoft.com/office/drawing/2014/chart" uri="{C3380CC4-5D6E-409C-BE32-E72D297353CC}">
                    <c16:uniqueId val="{0000000F-0DCE-4370-9D3C-69D93354195D}"/>
                  </c:ext>
                </c:extLst>
              </c15:ser>
            </c15:filteredBarSeries>
          </c:ext>
        </c:extLst>
      </c:barChart>
      <c:catAx>
        <c:axId val="1209030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120902528"/>
        <c:crosses val="autoZero"/>
        <c:auto val="1"/>
        <c:lblAlgn val="ctr"/>
        <c:lblOffset val="100"/>
        <c:noMultiLvlLbl val="0"/>
      </c:catAx>
      <c:valAx>
        <c:axId val="120902528"/>
        <c:scaling>
          <c:orientation val="minMax"/>
        </c:scaling>
        <c:delete val="0"/>
        <c:axPos val="b"/>
        <c:majorGridlines>
          <c:spPr>
            <a:ln w="9525" cap="flat" cmpd="sng" algn="ctr">
              <a:solidFill>
                <a:schemeClr val="accent3">
                  <a:alpha val="51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crossAx val="120903072"/>
        <c:crosses val="max"/>
        <c:crossBetween val="between"/>
      </c:valAx>
      <c:spPr>
        <a:noFill/>
        <a:ln>
          <a:noFill/>
        </a:ln>
        <a:effectLst/>
      </c:spPr>
    </c:plotArea>
    <c:legend>
      <c:legendPos val="t"/>
      <c:layout>
        <c:manualLayout>
          <c:xMode val="edge"/>
          <c:yMode val="edge"/>
          <c:x val="0.30984963193478982"/>
          <c:y val="0.76867246263835387"/>
          <c:w val="0.69015036806521013"/>
          <c:h val="0.231327537361646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paperSize="9" orientation="landscape"/>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Source Sans Pro Light" panose="020B0403030403020204" pitchFamily="34" charset="0"/>
                <a:ea typeface="+mn-ea"/>
                <a:cs typeface="+mn-cs"/>
              </a:defRPr>
            </a:pPr>
            <a:r>
              <a:rPr lang="en-US" sz="1100" b="0">
                <a:latin typeface="Source Sans Pro" panose="020B0503030403020204" pitchFamily="34" charset="0"/>
              </a:rPr>
              <a:t>Verteilung nach Fakultät</a:t>
            </a:r>
          </a:p>
        </c:rich>
      </c:tx>
      <c:layout>
        <c:manualLayout>
          <c:xMode val="edge"/>
          <c:yMode val="edge"/>
          <c:x val="3.1252407407407416E-2"/>
          <c:y val="3.713450292397661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Source Sans Pro Light" panose="020B0403030403020204" pitchFamily="34" charset="0"/>
              <a:ea typeface="+mn-ea"/>
              <a:cs typeface="+mn-cs"/>
            </a:defRPr>
          </a:pPr>
          <a:endParaRPr lang="de-DE"/>
        </a:p>
      </c:txPr>
    </c:title>
    <c:autoTitleDeleted val="0"/>
    <c:plotArea>
      <c:layout>
        <c:manualLayout>
          <c:layoutTarget val="inner"/>
          <c:xMode val="edge"/>
          <c:yMode val="edge"/>
          <c:x val="0.29867203703703704"/>
          <c:y val="0.19722543859649119"/>
          <c:w val="0.43254291489425883"/>
          <c:h val="0.76118712806684741"/>
        </c:manualLayout>
      </c:layout>
      <c:doughnutChart>
        <c:varyColors val="1"/>
        <c:ser>
          <c:idx val="0"/>
          <c:order val="0"/>
          <c:tx>
            <c:strRef>
              <c:f>'W Panoramica generale'!$B$39:$B$43</c:f>
              <c:strCache>
                <c:ptCount val="5"/>
                <c:pt idx="0">
                  <c:v>Economics and Management</c:v>
                </c:pt>
                <c:pt idx="1">
                  <c:v>Education</c:v>
                </c:pt>
                <c:pt idx="2">
                  <c:v>Science and Tecnology</c:v>
                </c:pt>
                <c:pt idx="3">
                  <c:v>Computer Science</c:v>
                </c:pt>
                <c:pt idx="4">
                  <c:v>Design and Art</c:v>
                </c:pt>
              </c:strCache>
            </c:strRef>
          </c:tx>
          <c:spPr>
            <a:solidFill>
              <a:schemeClr val="accent1"/>
            </a:solidFill>
            <a:ln w="38100" cap="flat" cmpd="sng" algn="ctr">
              <a:solidFill>
                <a:srgbClr val="FFFFFF">
                  <a:lumMod val="100000"/>
                </a:srgbClr>
              </a:solidFill>
              <a:prstDash val="solid"/>
              <a:round/>
              <a:headEnd type="none" w="med" len="med"/>
              <a:tailEnd type="none" w="med" len="med"/>
            </a:ln>
          </c:spPr>
          <c:dPt>
            <c:idx val="0"/>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1-8F2A-40A9-A70A-A108B224004F}"/>
              </c:ext>
            </c:extLst>
          </c:dPt>
          <c:dPt>
            <c:idx val="1"/>
            <c:bubble3D val="0"/>
            <c:spPr>
              <a:solidFill>
                <a:schemeClr val="accent2"/>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3-8F2A-40A9-A70A-A108B224004F}"/>
              </c:ext>
            </c:extLst>
          </c:dPt>
          <c:dPt>
            <c:idx val="2"/>
            <c:bubble3D val="0"/>
            <c:spPr>
              <a:solidFill>
                <a:schemeClr val="accent3"/>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5-8F2A-40A9-A70A-A108B224004F}"/>
              </c:ext>
            </c:extLst>
          </c:dPt>
          <c:dPt>
            <c:idx val="3"/>
            <c:bubble3D val="0"/>
            <c:spPr>
              <a:solidFill>
                <a:schemeClr val="accent4"/>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7-8F2A-40A9-A70A-A108B224004F}"/>
              </c:ext>
            </c:extLst>
          </c:dPt>
          <c:dPt>
            <c:idx val="4"/>
            <c:bubble3D val="0"/>
            <c:spPr>
              <a:solidFill>
                <a:schemeClr val="accent3">
                  <a:lumMod val="60000"/>
                  <a:lumOff val="40000"/>
                </a:schemeClr>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9-8F2A-40A9-A70A-A108B224004F}"/>
              </c:ext>
            </c:extLst>
          </c:dPt>
          <c:dPt>
            <c:idx val="5"/>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B-8F2A-40A9-A70A-A108B224004F}"/>
              </c:ext>
            </c:extLst>
          </c:dPt>
          <c:dLbls>
            <c:dLbl>
              <c:idx val="0"/>
              <c:layout>
                <c:manualLayout>
                  <c:x val="0.11608055555555556"/>
                  <c:y val="-0.2403505847953216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F2A-40A9-A70A-A108B224004F}"/>
                </c:ext>
              </c:extLst>
            </c:dLbl>
            <c:dLbl>
              <c:idx val="1"/>
              <c:layout>
                <c:manualLayout>
                  <c:x val="-0.13325851851851853"/>
                  <c:y val="-2.641140350877199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F2A-40A9-A70A-A108B224004F}"/>
                </c:ext>
              </c:extLst>
            </c:dLbl>
            <c:dLbl>
              <c:idx val="2"/>
              <c:layout>
                <c:manualLayout>
                  <c:x val="-9.2204814814814809E-2"/>
                  <c:y val="-0.2350754385964912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F2A-40A9-A70A-A108B224004F}"/>
                </c:ext>
              </c:extLst>
            </c:dLbl>
            <c:dLbl>
              <c:idx val="3"/>
              <c:layout>
                <c:manualLayout>
                  <c:x val="-1.1487592592592549E-2"/>
                  <c:y val="-0.1779412280701754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F2A-40A9-A70A-A108B224004F}"/>
                </c:ext>
              </c:extLst>
            </c:dLbl>
            <c:dLbl>
              <c:idx val="4"/>
              <c:layout>
                <c:manualLayout>
                  <c:x val="0.10893407407407407"/>
                  <c:y val="-0.1128067251461988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F2A-40A9-A70A-A108B224004F}"/>
                </c:ext>
              </c:extLst>
            </c:dLbl>
            <c:dLbl>
              <c:idx val="5"/>
              <c:layout>
                <c:manualLayout>
                  <c:x val="-9.5250000000000001E-2"/>
                  <c:y val="-9.113425925925931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F2A-40A9-A70A-A108B22400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1"/>
            <c:showCatName val="1"/>
            <c:showSerName val="0"/>
            <c:showPercent val="0"/>
            <c:showBubbleSize val="0"/>
            <c:separator>
</c:separator>
            <c:showLeaderLines val="1"/>
            <c:leaderLines>
              <c:spPr>
                <a:ln w="6350" cap="flat" cmpd="sng" algn="ctr">
                  <a:solidFill>
                    <a:schemeClr val="accent3"/>
                  </a:solidFill>
                  <a:prstDash val="solid"/>
                  <a:round/>
                </a:ln>
                <a:effectLst/>
              </c:spPr>
            </c:leaderLines>
            <c:extLst>
              <c:ext xmlns:c15="http://schemas.microsoft.com/office/drawing/2012/chart" uri="{CE6537A1-D6FC-4f65-9D91-7224C49458BB}"/>
            </c:extLst>
          </c:dLbls>
          <c:cat>
            <c:strRef>
              <c:f>'W Panoramica generale'!$B$39:$B$43</c:f>
              <c:strCache>
                <c:ptCount val="5"/>
                <c:pt idx="0">
                  <c:v>Economics and Management</c:v>
                </c:pt>
                <c:pt idx="1">
                  <c:v>Education</c:v>
                </c:pt>
                <c:pt idx="2">
                  <c:v>Science and Tecnology</c:v>
                </c:pt>
                <c:pt idx="3">
                  <c:v>Computer Science</c:v>
                </c:pt>
                <c:pt idx="4">
                  <c:v>Design and Art</c:v>
                </c:pt>
              </c:strCache>
            </c:strRef>
          </c:cat>
          <c:val>
            <c:numRef>
              <c:f>'W Panoramica generale'!$D$39:$D$43</c:f>
              <c:numCache>
                <c:formatCode>0.0%</c:formatCode>
                <c:ptCount val="5"/>
                <c:pt idx="0">
                  <c:v>0.57373271889400923</c:v>
                </c:pt>
                <c:pt idx="1">
                  <c:v>0.22350230414746544</c:v>
                </c:pt>
                <c:pt idx="2">
                  <c:v>0.10829493087557604</c:v>
                </c:pt>
                <c:pt idx="3">
                  <c:v>8.294930875576037E-2</c:v>
                </c:pt>
                <c:pt idx="4">
                  <c:v>1.1520737327188941E-2</c:v>
                </c:pt>
              </c:numCache>
            </c:numRef>
          </c:val>
          <c:extLst>
            <c:ext xmlns:c16="http://schemas.microsoft.com/office/drawing/2014/chart" uri="{C3380CC4-5D6E-409C-BE32-E72D297353CC}">
              <c16:uniqueId val="{0000000C-8F2A-40A9-A70A-A108B224004F}"/>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3175" cap="flat" cmpd="sng" algn="ctr">
      <a:solidFill>
        <a:schemeClr val="accent4"/>
      </a:solidFill>
      <a:prstDash val="solid"/>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693423708684596"/>
          <c:y val="0.18314573953882488"/>
          <c:w val="0.43254291489425883"/>
          <c:h val="0.76118712806684741"/>
        </c:manualLayout>
      </c:layout>
      <c:doughnutChart>
        <c:varyColors val="1"/>
        <c:ser>
          <c:idx val="0"/>
          <c:order val="0"/>
          <c:spPr>
            <a:solidFill>
              <a:schemeClr val="accent1"/>
            </a:solidFill>
            <a:ln w="38100" cap="flat" cmpd="sng" algn="ctr">
              <a:solidFill>
                <a:srgbClr val="FFFFFF">
                  <a:lumMod val="100000"/>
                </a:srgbClr>
              </a:solidFill>
              <a:prstDash val="solid"/>
              <a:round/>
              <a:headEnd type="none" w="med" len="med"/>
              <a:tailEnd type="none" w="med" len="med"/>
            </a:ln>
          </c:spPr>
          <c:dPt>
            <c:idx val="0"/>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1-6341-489B-AC28-DF933170DAC5}"/>
              </c:ext>
            </c:extLst>
          </c:dPt>
          <c:dPt>
            <c:idx val="1"/>
            <c:bubble3D val="0"/>
            <c:spPr>
              <a:solidFill>
                <a:schemeClr val="accent2"/>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3-6341-489B-AC28-DF933170DAC5}"/>
              </c:ext>
            </c:extLst>
          </c:dPt>
          <c:dPt>
            <c:idx val="2"/>
            <c:bubble3D val="0"/>
            <c:spPr>
              <a:solidFill>
                <a:schemeClr val="accent3"/>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5-6341-489B-AC28-DF933170DAC5}"/>
              </c:ext>
            </c:extLst>
          </c:dPt>
          <c:dPt>
            <c:idx val="3"/>
            <c:bubble3D val="0"/>
            <c:spPr>
              <a:solidFill>
                <a:schemeClr val="accent4"/>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7-6341-489B-AC28-DF933170DAC5}"/>
              </c:ext>
            </c:extLst>
          </c:dPt>
          <c:dPt>
            <c:idx val="4"/>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9-6341-489B-AC28-DF933170DAC5}"/>
              </c:ext>
            </c:extLst>
          </c:dPt>
          <c:dPt>
            <c:idx val="5"/>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B-6341-489B-AC28-DF933170DAC5}"/>
              </c:ext>
            </c:extLst>
          </c:dPt>
          <c:dLbls>
            <c:dLbl>
              <c:idx val="0"/>
              <c:layout>
                <c:manualLayout>
                  <c:x val="7.8683368843162058E-2"/>
                  <c:y val="-0.13972646640482078"/>
                </c:manualLayout>
              </c:layout>
              <c:tx>
                <c:rich>
                  <a:bodyPr/>
                  <a:lstStyle/>
                  <a:p>
                    <a:fld id="{BE63F231-727B-48B2-915C-28A347E96717}" type="CATEGORYNAME">
                      <a:rPr lang="en-US"/>
                      <a:pPr/>
                      <a:t>[RUBRIKENNAME]</a:t>
                    </a:fld>
                    <a:r>
                      <a:rPr lang="en-US" baseline="0"/>
                      <a:t>
10,9</a:t>
                    </a: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341-489B-AC28-DF933170DAC5}"/>
                </c:ext>
              </c:extLst>
            </c:dLbl>
            <c:dLbl>
              <c:idx val="1"/>
              <c:layout>
                <c:manualLayout>
                  <c:x val="0.14643660588666327"/>
                  <c:y val="-8.2257294257869859E-2"/>
                </c:manualLayout>
              </c:layout>
              <c:tx>
                <c:rich>
                  <a:bodyPr/>
                  <a:lstStyle/>
                  <a:p>
                    <a:fld id="{B7C72A6F-4357-4578-9662-32C60421D9C8}" type="CATEGORYNAME">
                      <a:rPr lang="en-US"/>
                      <a:pPr/>
                      <a:t>[RUBRIKENNAME]</a:t>
                    </a:fld>
                    <a:r>
                      <a:rPr lang="en-US" baseline="0"/>
                      <a:t>
19,2</a:t>
                    </a: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341-489B-AC28-DF933170DAC5}"/>
                </c:ext>
              </c:extLst>
            </c:dLbl>
            <c:dLbl>
              <c:idx val="2"/>
              <c:layout>
                <c:manualLayout>
                  <c:x val="0.16526589957003116"/>
                  <c:y val="9.4415298434944325E-2"/>
                </c:manualLayout>
              </c:layout>
              <c:tx>
                <c:rich>
                  <a:bodyPr/>
                  <a:lstStyle/>
                  <a:p>
                    <a:fld id="{B6532343-FBB2-4387-AC1E-98E5642B5A11}" type="CATEGORYNAME">
                      <a:rPr lang="en-US"/>
                      <a:pPr/>
                      <a:t>[RUBRIKENNAME]</a:t>
                    </a:fld>
                    <a:r>
                      <a:rPr lang="en-US" baseline="0"/>
                      <a:t>
13,7</a:t>
                    </a: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341-489B-AC28-DF933170DAC5}"/>
                </c:ext>
              </c:extLst>
            </c:dLbl>
            <c:dLbl>
              <c:idx val="3"/>
              <c:layout>
                <c:manualLayout>
                  <c:x val="-0.15535092782876109"/>
                  <c:y val="-0.15841810073250734"/>
                </c:manualLayout>
              </c:layout>
              <c:tx>
                <c:rich>
                  <a:bodyPr/>
                  <a:lstStyle/>
                  <a:p>
                    <a:fld id="{DB4F80B2-7936-4182-A5CB-0E6198DEDE2B}" type="CATEGORYNAME">
                      <a:rPr lang="en-US"/>
                      <a:pPr/>
                      <a:t>[RUBRIKENNAME]</a:t>
                    </a:fld>
                    <a:r>
                      <a:rPr lang="en-US" baseline="0"/>
                      <a:t>
55,6</a:t>
                    </a: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341-489B-AC28-DF933170DAC5}"/>
                </c:ext>
              </c:extLst>
            </c:dLbl>
            <c:dLbl>
              <c:idx val="4"/>
              <c:layout>
                <c:manualLayout>
                  <c:x val="-6.1587307020528483E-2"/>
                  <c:y val="-0.1681401469830297"/>
                </c:manualLayout>
              </c:layout>
              <c:tx>
                <c:rich>
                  <a:bodyPr/>
                  <a:lstStyle/>
                  <a:p>
                    <a:fld id="{5144CDB8-A30F-4777-803D-6012A3A2526F}" type="CATEGORYNAME">
                      <a:rPr lang="en-US"/>
                      <a:pPr/>
                      <a:t>[RUBRIKENNAME]</a:t>
                    </a:fld>
                    <a:r>
                      <a:rPr lang="en-US" baseline="0"/>
                      <a:t>
0,7</a:t>
                    </a: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341-489B-AC28-DF933170DAC5}"/>
                </c:ext>
              </c:extLst>
            </c:dLbl>
            <c:dLbl>
              <c:idx val="5"/>
              <c:layout>
                <c:manualLayout>
                  <c:x val="-9.5250000000000001E-2"/>
                  <c:y val="-9.113425925925931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6341-489B-AC28-DF933170DAC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1"/>
            <c:showCatName val="1"/>
            <c:showSerName val="0"/>
            <c:showPercent val="0"/>
            <c:showBubbleSize val="0"/>
            <c:separator>
</c:separator>
            <c:showLeaderLines val="1"/>
            <c:leaderLines>
              <c:spPr>
                <a:ln w="6350" cap="flat" cmpd="sng" algn="ctr">
                  <a:solidFill>
                    <a:schemeClr val="accent3"/>
                  </a:solidFill>
                  <a:prstDash val="solid"/>
                  <a:round/>
                </a:ln>
                <a:effectLst/>
              </c:spPr>
            </c:leaderLines>
            <c:extLst>
              <c:ext xmlns:c15="http://schemas.microsoft.com/office/drawing/2012/chart" uri="{CE6537A1-D6FC-4f65-9D91-7224C49458BB}"/>
            </c:extLst>
          </c:dLbls>
          <c:cat>
            <c:strRef>
              <c:f>'W Q4'!$D$43:$H$43</c:f>
              <c:strCache>
                <c:ptCount val="5"/>
                <c:pt idx="0">
                  <c:v>5 - 20 h</c:v>
                </c:pt>
                <c:pt idx="1">
                  <c:v>21 - 30 h</c:v>
                </c:pt>
                <c:pt idx="2">
                  <c:v>31 - 35 h</c:v>
                </c:pt>
                <c:pt idx="3">
                  <c:v>36 - 40 h</c:v>
                </c:pt>
                <c:pt idx="4">
                  <c:v>41 - 50 h</c:v>
                </c:pt>
              </c:strCache>
            </c:strRef>
          </c:cat>
          <c:val>
            <c:numRef>
              <c:f>'W Q4'!$D$45:$H$45</c:f>
              <c:numCache>
                <c:formatCode>###0.0%</c:formatCode>
                <c:ptCount val="5"/>
                <c:pt idx="0">
                  <c:v>0.10879629629629629</c:v>
                </c:pt>
                <c:pt idx="1">
                  <c:v>0.19212962962962962</c:v>
                </c:pt>
                <c:pt idx="2">
                  <c:v>0.13657407407407407</c:v>
                </c:pt>
                <c:pt idx="3">
                  <c:v>0.55555555555555558</c:v>
                </c:pt>
                <c:pt idx="4" formatCode="0.0%">
                  <c:v>6.9444444444444441E-3</c:v>
                </c:pt>
              </c:numCache>
            </c:numRef>
          </c:val>
          <c:extLst>
            <c:ext xmlns:c16="http://schemas.microsoft.com/office/drawing/2014/chart" uri="{C3380CC4-5D6E-409C-BE32-E72D297353CC}">
              <c16:uniqueId val="{0000000C-6341-489B-AC28-DF933170DAC5}"/>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6350" cap="flat" cmpd="sng" algn="ctr">
      <a:solidFill>
        <a:schemeClr val="accent4"/>
      </a:solidFill>
      <a:prstDash val="solid"/>
      <a:round/>
    </a:ln>
    <a:effectLst/>
  </c:spPr>
  <c:txPr>
    <a:bodyPr/>
    <a:lstStyle/>
    <a:p>
      <a:pPr>
        <a:defRPr>
          <a:latin typeface="Source Sans Pro Light" panose="020B0403030403020204" pitchFamily="34" charset="0"/>
        </a:defRPr>
      </a:pPr>
      <a:endParaRPr lang="de-DE"/>
    </a:p>
  </c:txPr>
  <c:printSettings>
    <c:headerFooter/>
    <c:pageMargins b="0.75" l="0"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132904330542905"/>
          <c:y val="9.5485380116959062E-2"/>
          <c:w val="0.5806767988883913"/>
          <c:h val="0.68170175438596492"/>
        </c:manualLayout>
      </c:layout>
      <c:barChart>
        <c:barDir val="bar"/>
        <c:grouping val="percentStacked"/>
        <c:varyColors val="0"/>
        <c:ser>
          <c:idx val="0"/>
          <c:order val="0"/>
          <c:tx>
            <c:strRef>
              <c:f>'W Q4'!$D$43</c:f>
              <c:strCache>
                <c:ptCount val="1"/>
                <c:pt idx="0">
                  <c:v>5 - 20 h</c:v>
                </c:pt>
              </c:strCache>
            </c:strRef>
          </c:tx>
          <c:spPr>
            <a:solidFill>
              <a:schemeClr val="accent1"/>
            </a:solidFill>
            <a:ln>
              <a:noFill/>
            </a:ln>
            <a:effectLst/>
          </c:spPr>
          <c:invertIfNegative val="0"/>
          <c:dLbls>
            <c:dLbl>
              <c:idx val="0"/>
              <c:layout>
                <c:manualLayout>
                  <c:x val="-7.0555555555555987E-3"/>
                  <c:y val="-7.42660818713450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1F-44EE-8B23-27B02AD47873}"/>
                </c:ext>
              </c:extLst>
            </c:dLbl>
            <c:dLbl>
              <c:idx val="1"/>
              <c:layout>
                <c:manualLayout>
                  <c:x val="1.1829887090407725E-2"/>
                  <c:y val="-3.69651159371042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EB-416F-97B4-AB9426DBA46E}"/>
                </c:ext>
              </c:extLst>
            </c:dLbl>
            <c:dLbl>
              <c:idx val="2"/>
              <c:layout>
                <c:manualLayout>
                  <c:x val="1.4180994956120723E-2"/>
                  <c:y val="1.479245230277101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EB-416F-97B4-AB9426DBA46E}"/>
                </c:ext>
              </c:extLst>
            </c:dLbl>
            <c:dLbl>
              <c:idx val="3"/>
              <c:layout>
                <c:manualLayout>
                  <c:x val="1.1819239295369934E-2"/>
                  <c:y val="1.84912933248192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EB-416F-97B4-AB9426DBA46E}"/>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bilingui'!$A$15:$A$18</c:f>
              <c:strCache>
                <c:ptCount val="4"/>
                <c:pt idx="0">
                  <c:v>Praktikum in Südtirol
Tirocinio in Alto Adige (N=276)</c:v>
                </c:pt>
                <c:pt idx="1">
                  <c:v>Praktikum in Italien*
Tirocinio in Italia* (N=86)</c:v>
                </c:pt>
                <c:pt idx="2">
                  <c:v>Praktikum im deutschsprachigen Ausland
Tirocinio nei Paesi tedescofoni (N=48)</c:v>
                </c:pt>
                <c:pt idx="3">
                  <c:v>Praktikum im Ausland**
Tirocinio all'estero** (N=24)</c:v>
                </c:pt>
              </c:strCache>
            </c:strRef>
          </c:cat>
          <c:val>
            <c:numRef>
              <c:f>'W Q4'!$C$34:$C$37</c:f>
              <c:numCache>
                <c:formatCode>###0.0%</c:formatCode>
                <c:ptCount val="4"/>
                <c:pt idx="0">
                  <c:v>0.14233576642335766</c:v>
                </c:pt>
                <c:pt idx="1">
                  <c:v>5.8139534883720929E-2</c:v>
                </c:pt>
                <c:pt idx="2">
                  <c:v>4.1666666666666657E-2</c:v>
                </c:pt>
                <c:pt idx="3">
                  <c:v>4.1666666666666657E-2</c:v>
                </c:pt>
              </c:numCache>
            </c:numRef>
          </c:val>
          <c:extLst>
            <c:ext xmlns:c16="http://schemas.microsoft.com/office/drawing/2014/chart" uri="{C3380CC4-5D6E-409C-BE32-E72D297353CC}">
              <c16:uniqueId val="{00000000-6EDE-4A19-849F-6C2956A02E38}"/>
            </c:ext>
          </c:extLst>
        </c:ser>
        <c:ser>
          <c:idx val="1"/>
          <c:order val="1"/>
          <c:tx>
            <c:strRef>
              <c:f>'W Q4'!$E$43</c:f>
              <c:strCache>
                <c:ptCount val="1"/>
                <c:pt idx="0">
                  <c:v>21 - 30 h</c:v>
                </c:pt>
              </c:strCache>
            </c:strRef>
          </c:tx>
          <c:spPr>
            <a:solidFill>
              <a:schemeClr val="accent2"/>
            </a:solidFill>
            <a:ln>
              <a:noFill/>
            </a:ln>
            <a:effectLst/>
          </c:spPr>
          <c:invertIfNegative val="0"/>
          <c:dLbls>
            <c:dLbl>
              <c:idx val="1"/>
              <c:layout>
                <c:manualLayout>
                  <c:x val="7.1172103673657408E-3"/>
                  <c:y val="5.823570845436404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EB-416F-97B4-AB9426DBA46E}"/>
                </c:ext>
              </c:extLst>
            </c:dLbl>
            <c:dLbl>
              <c:idx val="2"/>
              <c:layout>
                <c:manualLayout>
                  <c:x val="6.9997110151066057E-3"/>
                  <c:y val="-1.47909964100596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EB-416F-97B4-AB9426DBA46E}"/>
                </c:ext>
              </c:extLst>
            </c:dLbl>
            <c:dLbl>
              <c:idx val="3"/>
              <c:layout>
                <c:manualLayout>
                  <c:x val="2.3189776771778215E-3"/>
                  <c:y val="-1.84889638964813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EB-416F-97B4-AB9426DBA46E}"/>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bilingui'!$A$15:$A$18</c:f>
              <c:strCache>
                <c:ptCount val="4"/>
                <c:pt idx="0">
                  <c:v>Praktikum in Südtirol
Tirocinio in Alto Adige (N=276)</c:v>
                </c:pt>
                <c:pt idx="1">
                  <c:v>Praktikum in Italien*
Tirocinio in Italia* (N=86)</c:v>
                </c:pt>
                <c:pt idx="2">
                  <c:v>Praktikum im deutschsprachigen Ausland
Tirocinio nei Paesi tedescofoni (N=48)</c:v>
                </c:pt>
                <c:pt idx="3">
                  <c:v>Praktikum im Ausland**
Tirocinio all'estero** (N=24)</c:v>
                </c:pt>
              </c:strCache>
            </c:strRef>
          </c:cat>
          <c:val>
            <c:numRef>
              <c:f>'W Q4'!$E$34:$E$37</c:f>
              <c:numCache>
                <c:formatCode>###0.0%</c:formatCode>
                <c:ptCount val="4"/>
                <c:pt idx="0">
                  <c:v>0.23357664233576642</c:v>
                </c:pt>
                <c:pt idx="1">
                  <c:v>0.16279069767441862</c:v>
                </c:pt>
                <c:pt idx="2">
                  <c:v>8.3333333333333315E-2</c:v>
                </c:pt>
                <c:pt idx="3">
                  <c:v>4.1666666666666657E-2</c:v>
                </c:pt>
              </c:numCache>
            </c:numRef>
          </c:val>
          <c:extLst>
            <c:ext xmlns:c16="http://schemas.microsoft.com/office/drawing/2014/chart" uri="{C3380CC4-5D6E-409C-BE32-E72D297353CC}">
              <c16:uniqueId val="{00000001-6EDE-4A19-849F-6C2956A02E38}"/>
            </c:ext>
          </c:extLst>
        </c:ser>
        <c:ser>
          <c:idx val="2"/>
          <c:order val="2"/>
          <c:tx>
            <c:strRef>
              <c:f>'W Q4'!$F$43</c:f>
              <c:strCache>
                <c:ptCount val="1"/>
                <c:pt idx="0">
                  <c:v>31 - 35 h</c:v>
                </c:pt>
              </c:strCache>
            </c:strRef>
          </c:tx>
          <c:spPr>
            <a:solidFill>
              <a:schemeClr val="accent3"/>
            </a:solidFill>
            <a:ln>
              <a:noFill/>
            </a:ln>
            <a:effectLst/>
          </c:spPr>
          <c:invertIfNegative val="0"/>
          <c:dLbls>
            <c:dLbl>
              <c:idx val="2"/>
              <c:layout>
                <c:manualLayout>
                  <c:x val="1.65320547056662E-2"/>
                  <c:y val="6.779528740745097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EB-416F-97B4-AB9426DBA46E}"/>
                </c:ext>
              </c:extLst>
            </c:dLbl>
            <c:dLbl>
              <c:idx val="3"/>
              <c:layout>
                <c:manualLayout>
                  <c:x val="2.1255498907285113E-2"/>
                  <c:y val="1.355905748149019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1EB-416F-97B4-AB9426DBA46E}"/>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bilingui'!$A$15:$A$18</c:f>
              <c:strCache>
                <c:ptCount val="4"/>
                <c:pt idx="0">
                  <c:v>Praktikum in Südtirol
Tirocinio in Alto Adige (N=276)</c:v>
                </c:pt>
                <c:pt idx="1">
                  <c:v>Praktikum in Italien*
Tirocinio in Italia* (N=86)</c:v>
                </c:pt>
                <c:pt idx="2">
                  <c:v>Praktikum im deutschsprachigen Ausland
Tirocinio nei Paesi tedescofoni (N=48)</c:v>
                </c:pt>
                <c:pt idx="3">
                  <c:v>Praktikum im Ausland**
Tirocinio all'estero** (N=24)</c:v>
                </c:pt>
              </c:strCache>
            </c:strRef>
          </c:cat>
          <c:val>
            <c:numRef>
              <c:f>'W Q4'!$G$34:$G$37</c:f>
              <c:numCache>
                <c:formatCode>###0.0%</c:formatCode>
                <c:ptCount val="4"/>
                <c:pt idx="0">
                  <c:v>0.14233576642335766</c:v>
                </c:pt>
                <c:pt idx="1">
                  <c:v>9.3023255813953487E-2</c:v>
                </c:pt>
                <c:pt idx="2">
                  <c:v>0.14583333333333334</c:v>
                </c:pt>
                <c:pt idx="3">
                  <c:v>0.20833333333333337</c:v>
                </c:pt>
              </c:numCache>
            </c:numRef>
          </c:val>
          <c:extLst>
            <c:ext xmlns:c16="http://schemas.microsoft.com/office/drawing/2014/chart" uri="{C3380CC4-5D6E-409C-BE32-E72D297353CC}">
              <c16:uniqueId val="{00000002-6EDE-4A19-849F-6C2956A02E38}"/>
            </c:ext>
          </c:extLst>
        </c:ser>
        <c:ser>
          <c:idx val="3"/>
          <c:order val="3"/>
          <c:tx>
            <c:strRef>
              <c:f>'W Q4'!$G$43</c:f>
              <c:strCache>
                <c:ptCount val="1"/>
                <c:pt idx="0">
                  <c:v>36 - 40 h</c:v>
                </c:pt>
              </c:strCache>
            </c:strRef>
          </c:tx>
          <c:spPr>
            <a:solidFill>
              <a:schemeClr val="accent4"/>
            </a:solidFill>
            <a:ln>
              <a:noFill/>
            </a:ln>
            <a:effectLst/>
          </c:spPr>
          <c:invertIfNegative val="0"/>
          <c:dLbls>
            <c:dLbl>
              <c:idx val="6"/>
              <c:layout>
                <c:manualLayout>
                  <c:x val="1.4431818181818181E-2"/>
                  <c:y val="-2.706735066135035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DE-4A19-849F-6C2956A02E38}"/>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bilingui'!$A$15:$A$18</c:f>
              <c:strCache>
                <c:ptCount val="4"/>
                <c:pt idx="0">
                  <c:v>Praktikum in Südtirol
Tirocinio in Alto Adige (N=276)</c:v>
                </c:pt>
                <c:pt idx="1">
                  <c:v>Praktikum in Italien*
Tirocinio in Italia* (N=86)</c:v>
                </c:pt>
                <c:pt idx="2">
                  <c:v>Praktikum im deutschsprachigen Ausland
Tirocinio nei Paesi tedescofoni (N=48)</c:v>
                </c:pt>
                <c:pt idx="3">
                  <c:v>Praktikum im Ausland**
Tirocinio all'estero** (N=24)</c:v>
                </c:pt>
              </c:strCache>
            </c:strRef>
          </c:cat>
          <c:val>
            <c:numRef>
              <c:f>'W Q4'!$I$34:$I$37</c:f>
              <c:numCache>
                <c:formatCode>###0.0%</c:formatCode>
                <c:ptCount val="4"/>
                <c:pt idx="0">
                  <c:v>0.48175182481751827</c:v>
                </c:pt>
                <c:pt idx="1">
                  <c:v>0.67441860465116277</c:v>
                </c:pt>
                <c:pt idx="2">
                  <c:v>0.70833333333333348</c:v>
                </c:pt>
                <c:pt idx="3">
                  <c:v>0.66666666666666652</c:v>
                </c:pt>
              </c:numCache>
            </c:numRef>
          </c:val>
          <c:extLst>
            <c:ext xmlns:c16="http://schemas.microsoft.com/office/drawing/2014/chart" uri="{C3380CC4-5D6E-409C-BE32-E72D297353CC}">
              <c16:uniqueId val="{00000004-6EDE-4A19-849F-6C2956A02E38}"/>
            </c:ext>
          </c:extLst>
        </c:ser>
        <c:ser>
          <c:idx val="4"/>
          <c:order val="4"/>
          <c:tx>
            <c:strRef>
              <c:f>'W Q4'!$H$43</c:f>
              <c:strCache>
                <c:ptCount val="1"/>
                <c:pt idx="0">
                  <c:v>41 - 50 h</c:v>
                </c:pt>
              </c:strCache>
            </c:strRef>
          </c:tx>
          <c:spPr>
            <a:solidFill>
              <a:schemeClr val="accent3">
                <a:lumMod val="60000"/>
                <a:lumOff val="4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A1F-44EE-8B23-27B02AD47873}"/>
                </c:ext>
              </c:extLst>
            </c:dLbl>
            <c:dLbl>
              <c:idx val="1"/>
              <c:layout>
                <c:manualLayout>
                  <c:x val="-2.1241603886706713E-2"/>
                  <c:y val="1.6305998365323664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1F-44EE-8B23-27B02AD47873}"/>
                </c:ext>
              </c:extLst>
            </c:dLbl>
            <c:dLbl>
              <c:idx val="2"/>
              <c:layout>
                <c:manualLayout>
                  <c:x val="-1.8855937387976324E-2"/>
                  <c:y val="-3.69738512933707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1F-44EE-8B23-27B02AD47873}"/>
                </c:ext>
              </c:extLst>
            </c:dLbl>
            <c:dLbl>
              <c:idx val="3"/>
              <c:layout>
                <c:manualLayout>
                  <c:x val="-1.4174643639782479E-2"/>
                  <c:y val="3.714273484786940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1F-44EE-8B23-27B02AD478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bilingui'!$A$15:$A$18</c:f>
              <c:strCache>
                <c:ptCount val="4"/>
                <c:pt idx="0">
                  <c:v>Praktikum in Südtirol
Tirocinio in Alto Adige (N=276)</c:v>
                </c:pt>
                <c:pt idx="1">
                  <c:v>Praktikum in Italien*
Tirocinio in Italia* (N=86)</c:v>
                </c:pt>
                <c:pt idx="2">
                  <c:v>Praktikum im deutschsprachigen Ausland
Tirocinio nei Paesi tedescofoni (N=48)</c:v>
                </c:pt>
                <c:pt idx="3">
                  <c:v>Praktikum im Ausland**
Tirocinio all'estero** (N=24)</c:v>
                </c:pt>
              </c:strCache>
            </c:strRef>
          </c:cat>
          <c:val>
            <c:numRef>
              <c:f>'W Q4'!$K$34:$K$37</c:f>
              <c:numCache>
                <c:formatCode>###0.0%</c:formatCode>
                <c:ptCount val="4"/>
                <c:pt idx="0">
                  <c:v>0</c:v>
                </c:pt>
                <c:pt idx="1">
                  <c:v>1.1627906976744186E-2</c:v>
                </c:pt>
                <c:pt idx="2">
                  <c:v>2.0833333333333329E-2</c:v>
                </c:pt>
                <c:pt idx="3">
                  <c:v>4.1666666666666657E-2</c:v>
                </c:pt>
              </c:numCache>
            </c:numRef>
          </c:val>
          <c:extLst>
            <c:ext xmlns:c16="http://schemas.microsoft.com/office/drawing/2014/chart" uri="{C3380CC4-5D6E-409C-BE32-E72D297353CC}">
              <c16:uniqueId val="{00000005-3A1F-44EE-8B23-27B02AD47873}"/>
            </c:ext>
          </c:extLst>
        </c:ser>
        <c:dLbls>
          <c:dLblPos val="ctr"/>
          <c:showLegendKey val="0"/>
          <c:showVal val="1"/>
          <c:showCatName val="0"/>
          <c:showSerName val="0"/>
          <c:showPercent val="0"/>
          <c:showBubbleSize val="0"/>
        </c:dLbls>
        <c:gapWidth val="150"/>
        <c:overlap val="100"/>
        <c:axId val="120898720"/>
        <c:axId val="120898176"/>
      </c:barChart>
      <c:catAx>
        <c:axId val="1208987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120898176"/>
        <c:crosses val="autoZero"/>
        <c:auto val="1"/>
        <c:lblAlgn val="ctr"/>
        <c:lblOffset val="100"/>
        <c:noMultiLvlLbl val="0"/>
      </c:catAx>
      <c:valAx>
        <c:axId val="120898176"/>
        <c:scaling>
          <c:orientation val="minMax"/>
        </c:scaling>
        <c:delete val="0"/>
        <c:axPos val="b"/>
        <c:majorGridlines>
          <c:spPr>
            <a:ln w="9525" cap="flat" cmpd="sng" algn="ctr">
              <a:solidFill>
                <a:schemeClr val="accent3"/>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crossAx val="120898720"/>
        <c:crosses val="max"/>
        <c:crossBetween val="between"/>
      </c:valAx>
      <c:spPr>
        <a:noFill/>
        <a:ln>
          <a:noFill/>
        </a:ln>
        <a:effectLst/>
      </c:spPr>
    </c:plotArea>
    <c:legend>
      <c:legendPos val="t"/>
      <c:layout>
        <c:manualLayout>
          <c:xMode val="edge"/>
          <c:yMode val="edge"/>
          <c:x val="2.9022831954831362E-2"/>
          <c:y val="0.84638002468611684"/>
          <c:w val="0.95686611111111108"/>
          <c:h val="6.38599415204678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paperSize="9" orientation="landscape"/>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888763738139121"/>
          <c:y val="8.8181144779402698E-2"/>
          <c:w val="0.69320458029968846"/>
          <c:h val="0.69315973756006966"/>
        </c:manualLayout>
      </c:layout>
      <c:barChart>
        <c:barDir val="bar"/>
        <c:grouping val="percentStacked"/>
        <c:varyColors val="0"/>
        <c:ser>
          <c:idx val="0"/>
          <c:order val="0"/>
          <c:tx>
            <c:strRef>
              <c:f>'W Q4'!$D$43</c:f>
              <c:strCache>
                <c:ptCount val="1"/>
                <c:pt idx="0">
                  <c:v>5 - 20 h</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Q4'!$C$9:$C$13</c:f>
              <c:numCache>
                <c:formatCode>###0.0%</c:formatCode>
                <c:ptCount val="5"/>
                <c:pt idx="0">
                  <c:v>8.4337349397590355E-2</c:v>
                </c:pt>
                <c:pt idx="1">
                  <c:v>9.375E-2</c:v>
                </c:pt>
                <c:pt idx="2">
                  <c:v>0.13043478260869565</c:v>
                </c:pt>
                <c:pt idx="3">
                  <c:v>0.27777777777777779</c:v>
                </c:pt>
                <c:pt idx="4">
                  <c:v>0.2</c:v>
                </c:pt>
              </c:numCache>
            </c:numRef>
          </c:val>
          <c:extLst>
            <c:ext xmlns:c16="http://schemas.microsoft.com/office/drawing/2014/chart" uri="{C3380CC4-5D6E-409C-BE32-E72D297353CC}">
              <c16:uniqueId val="{00000000-6EDE-4A19-849F-6C2956A02E38}"/>
            </c:ext>
          </c:extLst>
        </c:ser>
        <c:ser>
          <c:idx val="1"/>
          <c:order val="1"/>
          <c:tx>
            <c:strRef>
              <c:f>'W Q4'!$E$43</c:f>
              <c:strCache>
                <c:ptCount val="1"/>
                <c:pt idx="0">
                  <c:v>21 - 30 h</c:v>
                </c:pt>
              </c:strCache>
            </c:strRef>
          </c:tx>
          <c:spPr>
            <a:solidFill>
              <a:schemeClr val="accent2"/>
            </a:solidFill>
            <a:ln>
              <a:noFill/>
            </a:ln>
            <a:effectLst/>
          </c:spPr>
          <c:invertIfNegative val="0"/>
          <c:dLbls>
            <c:dLbl>
              <c:idx val="3"/>
              <c:layout>
                <c:manualLayout>
                  <c:x val="7.05555555555555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0C-4E93-8925-E300497C89A0}"/>
                </c:ext>
              </c:extLst>
            </c:dLbl>
            <c:dLbl>
              <c:idx val="4"/>
              <c:delete val="1"/>
              <c:extLst>
                <c:ext xmlns:c15="http://schemas.microsoft.com/office/drawing/2012/chart" uri="{CE6537A1-D6FC-4f65-9D91-7224C49458BB}"/>
                <c:ext xmlns:c16="http://schemas.microsoft.com/office/drawing/2014/chart" uri="{C3380CC4-5D6E-409C-BE32-E72D297353CC}">
                  <c16:uniqueId val="{00000000-E162-41FE-B30B-4F07A9C5EAF3}"/>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Q4'!$E$9:$E$13</c:f>
              <c:numCache>
                <c:formatCode>###0.0%</c:formatCode>
                <c:ptCount val="5"/>
                <c:pt idx="0">
                  <c:v>9.2369477911646583E-2</c:v>
                </c:pt>
                <c:pt idx="1">
                  <c:v>0.53125</c:v>
                </c:pt>
                <c:pt idx="2">
                  <c:v>8.6956521739130432E-2</c:v>
                </c:pt>
                <c:pt idx="3">
                  <c:v>0.1388888888888889</c:v>
                </c:pt>
                <c:pt idx="4">
                  <c:v>0</c:v>
                </c:pt>
              </c:numCache>
            </c:numRef>
          </c:val>
          <c:extLst>
            <c:ext xmlns:c16="http://schemas.microsoft.com/office/drawing/2014/chart" uri="{C3380CC4-5D6E-409C-BE32-E72D297353CC}">
              <c16:uniqueId val="{00000001-6EDE-4A19-849F-6C2956A02E38}"/>
            </c:ext>
          </c:extLst>
        </c:ser>
        <c:ser>
          <c:idx val="2"/>
          <c:order val="2"/>
          <c:tx>
            <c:strRef>
              <c:f>'W Q4'!$F$43</c:f>
              <c:strCache>
                <c:ptCount val="1"/>
                <c:pt idx="0">
                  <c:v>31 - 35 h</c:v>
                </c:pt>
              </c:strCache>
            </c:strRef>
          </c:tx>
          <c:spPr>
            <a:solidFill>
              <a:schemeClr val="accent3"/>
            </a:solidFill>
            <a:ln>
              <a:noFill/>
            </a:ln>
            <a:effectLst/>
          </c:spPr>
          <c:invertIfNegative val="0"/>
          <c:dLbls>
            <c:dLbl>
              <c:idx val="2"/>
              <c:layout>
                <c:manualLayout>
                  <c:x val="1.1759259259259259E-2"/>
                  <c:y val="5.847953216374268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0C-4E93-8925-E300497C89A0}"/>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Q4'!$G$9:$G$13</c:f>
              <c:numCache>
                <c:formatCode>###0.0%</c:formatCode>
                <c:ptCount val="5"/>
                <c:pt idx="0">
                  <c:v>0.12048192771084337</c:v>
                </c:pt>
                <c:pt idx="1">
                  <c:v>0.1875</c:v>
                </c:pt>
                <c:pt idx="2">
                  <c:v>8.6956521739130432E-2</c:v>
                </c:pt>
                <c:pt idx="3">
                  <c:v>8.3333333333333315E-2</c:v>
                </c:pt>
                <c:pt idx="4">
                  <c:v>0.8</c:v>
                </c:pt>
              </c:numCache>
            </c:numRef>
          </c:val>
          <c:extLst>
            <c:ext xmlns:c16="http://schemas.microsoft.com/office/drawing/2014/chart" uri="{C3380CC4-5D6E-409C-BE32-E72D297353CC}">
              <c16:uniqueId val="{00000002-6EDE-4A19-849F-6C2956A02E38}"/>
            </c:ext>
          </c:extLst>
        </c:ser>
        <c:ser>
          <c:idx val="3"/>
          <c:order val="3"/>
          <c:tx>
            <c:strRef>
              <c:f>'W Q4'!$G$43</c:f>
              <c:strCache>
                <c:ptCount val="1"/>
                <c:pt idx="0">
                  <c:v>36 - 40 h</c:v>
                </c:pt>
              </c:strCache>
            </c:strRef>
          </c:tx>
          <c:spPr>
            <a:solidFill>
              <a:schemeClr val="accent4"/>
            </a:solidFill>
            <a:ln>
              <a:noFill/>
            </a:ln>
            <a:effectLst/>
          </c:spPr>
          <c:invertIfNegative val="0"/>
          <c:dLbls>
            <c:dLbl>
              <c:idx val="1"/>
              <c:layout>
                <c:manualLayout>
                  <c:x val="-9.4074074074075795E-3"/>
                  <c:y val="3.7134502923976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0C-4E93-8925-E300497C89A0}"/>
                </c:ext>
              </c:extLst>
            </c:dLbl>
            <c:dLbl>
              <c:idx val="4"/>
              <c:delete val="1"/>
              <c:extLst>
                <c:ext xmlns:c15="http://schemas.microsoft.com/office/drawing/2012/chart" uri="{CE6537A1-D6FC-4f65-9D91-7224C49458BB}"/>
                <c:ext xmlns:c16="http://schemas.microsoft.com/office/drawing/2014/chart" uri="{C3380CC4-5D6E-409C-BE32-E72D297353CC}">
                  <c16:uniqueId val="{00000001-E162-41FE-B30B-4F07A9C5EAF3}"/>
                </c:ext>
              </c:extLst>
            </c:dLbl>
            <c:dLbl>
              <c:idx val="6"/>
              <c:layout>
                <c:manualLayout>
                  <c:x val="1.4431818181818181E-2"/>
                  <c:y val="-2.706735066135035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DE-4A19-849F-6C2956A02E38}"/>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Q4'!$I$9:$I$13</c:f>
              <c:numCache>
                <c:formatCode>###0.0%</c:formatCode>
                <c:ptCount val="5"/>
                <c:pt idx="0">
                  <c:v>0.69076305220883538</c:v>
                </c:pt>
                <c:pt idx="1">
                  <c:v>0.1875</c:v>
                </c:pt>
                <c:pt idx="2">
                  <c:v>0.69565217391304346</c:v>
                </c:pt>
                <c:pt idx="3">
                  <c:v>0.5</c:v>
                </c:pt>
                <c:pt idx="4">
                  <c:v>0</c:v>
                </c:pt>
              </c:numCache>
            </c:numRef>
          </c:val>
          <c:extLst>
            <c:ext xmlns:c16="http://schemas.microsoft.com/office/drawing/2014/chart" uri="{C3380CC4-5D6E-409C-BE32-E72D297353CC}">
              <c16:uniqueId val="{00000004-6EDE-4A19-849F-6C2956A02E38}"/>
            </c:ext>
          </c:extLst>
        </c:ser>
        <c:ser>
          <c:idx val="4"/>
          <c:order val="4"/>
          <c:tx>
            <c:strRef>
              <c:f>'W Q4'!$H$43</c:f>
              <c:strCache>
                <c:ptCount val="1"/>
                <c:pt idx="0">
                  <c:v>41 - 50 h</c:v>
                </c:pt>
              </c:strCache>
            </c:strRef>
          </c:tx>
          <c:spPr>
            <a:solidFill>
              <a:schemeClr val="accent3">
                <a:lumMod val="60000"/>
                <a:lumOff val="40000"/>
              </a:schemeClr>
            </a:solidFill>
            <a:ln>
              <a:noFill/>
            </a:ln>
            <a:effectLst/>
          </c:spPr>
          <c:invertIfNegative val="0"/>
          <c:dLbls>
            <c:dLbl>
              <c:idx val="0"/>
              <c:layout>
                <c:manualLayout>
                  <c:x val="-1.7694663436338645E-2"/>
                  <c:y val="-1.8552969093535213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2"/>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manualLayout>
                      <c:w val="5.7679074074074077E-2"/>
                      <c:h val="4.9426023391812859E-2"/>
                    </c:manualLayout>
                  </c15:layout>
                </c:ext>
                <c:ext xmlns:c16="http://schemas.microsoft.com/office/drawing/2014/chart" uri="{C3380CC4-5D6E-409C-BE32-E72D297353CC}">
                  <c16:uniqueId val="{00000006-E50C-4E93-8925-E300497C89A0}"/>
                </c:ext>
              </c:extLst>
            </c:dLbl>
            <c:dLbl>
              <c:idx val="1"/>
              <c:delete val="1"/>
              <c:extLst>
                <c:ext xmlns:c15="http://schemas.microsoft.com/office/drawing/2012/chart" uri="{CE6537A1-D6FC-4f65-9D91-7224C49458BB}"/>
                <c:ext xmlns:c16="http://schemas.microsoft.com/office/drawing/2014/chart" uri="{C3380CC4-5D6E-409C-BE32-E72D297353CC}">
                  <c16:uniqueId val="{00000002-E162-41FE-B30B-4F07A9C5EAF3}"/>
                </c:ext>
              </c:extLst>
            </c:dLbl>
            <c:dLbl>
              <c:idx val="2"/>
              <c:delete val="1"/>
              <c:extLst>
                <c:ext xmlns:c15="http://schemas.microsoft.com/office/drawing/2012/chart" uri="{CE6537A1-D6FC-4f65-9D91-7224C49458BB}"/>
                <c:ext xmlns:c16="http://schemas.microsoft.com/office/drawing/2014/chart" uri="{C3380CC4-5D6E-409C-BE32-E72D297353CC}">
                  <c16:uniqueId val="{00000008-E50C-4E93-8925-E300497C89A0}"/>
                </c:ext>
              </c:extLst>
            </c:dLbl>
            <c:dLbl>
              <c:idx val="3"/>
              <c:delete val="1"/>
              <c:extLst>
                <c:ext xmlns:c15="http://schemas.microsoft.com/office/drawing/2012/chart" uri="{CE6537A1-D6FC-4f65-9D91-7224C49458BB}"/>
                <c:ext xmlns:c16="http://schemas.microsoft.com/office/drawing/2014/chart" uri="{C3380CC4-5D6E-409C-BE32-E72D297353CC}">
                  <c16:uniqueId val="{00000009-E50C-4E93-8925-E300497C89A0}"/>
                </c:ext>
              </c:extLst>
            </c:dLbl>
            <c:dLbl>
              <c:idx val="4"/>
              <c:delete val="1"/>
              <c:extLst>
                <c:ext xmlns:c15="http://schemas.microsoft.com/office/drawing/2012/chart" uri="{CE6537A1-D6FC-4f65-9D91-7224C49458BB}"/>
                <c:ext xmlns:c16="http://schemas.microsoft.com/office/drawing/2014/chart" uri="{C3380CC4-5D6E-409C-BE32-E72D297353CC}">
                  <c16:uniqueId val="{0000000A-E50C-4E93-8925-E300497C89A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Q4'!$K$9:$K$13</c:f>
              <c:numCache>
                <c:formatCode>###0.0%</c:formatCode>
                <c:ptCount val="5"/>
                <c:pt idx="0">
                  <c:v>1.2048192771084338E-2</c:v>
                </c:pt>
                <c:pt idx="1">
                  <c:v>0</c:v>
                </c:pt>
                <c:pt idx="2">
                  <c:v>0</c:v>
                </c:pt>
                <c:pt idx="3">
                  <c:v>0</c:v>
                </c:pt>
                <c:pt idx="4">
                  <c:v>0</c:v>
                </c:pt>
              </c:numCache>
            </c:numRef>
          </c:val>
          <c:extLst>
            <c:ext xmlns:c16="http://schemas.microsoft.com/office/drawing/2014/chart" uri="{C3380CC4-5D6E-409C-BE32-E72D297353CC}">
              <c16:uniqueId val="{0000000B-E50C-4E93-8925-E300497C89A0}"/>
            </c:ext>
          </c:extLst>
        </c:ser>
        <c:dLbls>
          <c:dLblPos val="ctr"/>
          <c:showLegendKey val="0"/>
          <c:showVal val="1"/>
          <c:showCatName val="0"/>
          <c:showSerName val="0"/>
          <c:showPercent val="0"/>
          <c:showBubbleSize val="0"/>
        </c:dLbls>
        <c:gapWidth val="150"/>
        <c:overlap val="100"/>
        <c:axId val="120894912"/>
        <c:axId val="120892192"/>
      </c:barChart>
      <c:catAx>
        <c:axId val="120894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120892192"/>
        <c:crosses val="autoZero"/>
        <c:auto val="1"/>
        <c:lblAlgn val="ctr"/>
        <c:lblOffset val="100"/>
        <c:noMultiLvlLbl val="0"/>
      </c:catAx>
      <c:valAx>
        <c:axId val="120892192"/>
        <c:scaling>
          <c:orientation val="minMax"/>
        </c:scaling>
        <c:delete val="0"/>
        <c:axPos val="b"/>
        <c:majorGridlines>
          <c:spPr>
            <a:ln w="9525" cap="flat" cmpd="sng" algn="ctr">
              <a:solidFill>
                <a:schemeClr val="accent3">
                  <a:alpha val="51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crossAx val="120894912"/>
        <c:crosses val="max"/>
        <c:crossBetween val="between"/>
      </c:valAx>
      <c:spPr>
        <a:noFill/>
        <a:ln>
          <a:noFill/>
        </a:ln>
        <a:effectLst/>
      </c:spPr>
    </c:plotArea>
    <c:legend>
      <c:legendPos val="t"/>
      <c:layout>
        <c:manualLayout>
          <c:xMode val="edge"/>
          <c:yMode val="edge"/>
          <c:x val="3.9962848035331094E-2"/>
          <c:y val="0.85288626625171282"/>
          <c:w val="0.95686611111111108"/>
          <c:h val="6.38599415204678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paperSize="9" orientation="landscape"/>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612004654889741"/>
          <c:y val="8.0665314387420695E-2"/>
          <c:w val="0.65814249748862985"/>
          <c:h val="0.74785170008880997"/>
        </c:manualLayout>
      </c:layout>
      <c:barChart>
        <c:barDir val="bar"/>
        <c:grouping val="percentStacked"/>
        <c:varyColors val="0"/>
        <c:ser>
          <c:idx val="0"/>
          <c:order val="0"/>
          <c:tx>
            <c:strRef>
              <c:f>'W Q4'!$D$43</c:f>
              <c:strCache>
                <c:ptCount val="1"/>
                <c:pt idx="0">
                  <c:v>5 - 20 h</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bilingui'!$E$9:$E$12</c:f>
              <c:strCache>
                <c:ptCount val="4"/>
                <c:pt idx="0">
                  <c:v>bis zu einem Monat
fino a un mese</c:v>
                </c:pt>
                <c:pt idx="1">
                  <c:v>zwischen einem und zwei Monate
tra uno e due mesi</c:v>
                </c:pt>
                <c:pt idx="2">
                  <c:v>zwischen zwei und drei Monate
tra due e tre mesi</c:v>
                </c:pt>
                <c:pt idx="3">
                  <c:v>über drei Monate
più di tre mesi</c:v>
                </c:pt>
              </c:strCache>
            </c:strRef>
          </c:cat>
          <c:val>
            <c:numRef>
              <c:f>'W Q4'!$C$18:$C$21</c:f>
              <c:numCache>
                <c:formatCode>###0.0%</c:formatCode>
                <c:ptCount val="4"/>
                <c:pt idx="0">
                  <c:v>0.1044776119402985</c:v>
                </c:pt>
                <c:pt idx="1">
                  <c:v>6.7164179104477612E-2</c:v>
                </c:pt>
                <c:pt idx="2">
                  <c:v>0.12396694214876033</c:v>
                </c:pt>
                <c:pt idx="3">
                  <c:v>0.14545454545454545</c:v>
                </c:pt>
              </c:numCache>
            </c:numRef>
          </c:val>
          <c:extLst>
            <c:ext xmlns:c16="http://schemas.microsoft.com/office/drawing/2014/chart" uri="{C3380CC4-5D6E-409C-BE32-E72D297353CC}">
              <c16:uniqueId val="{00000000-6EDE-4A19-849F-6C2956A02E38}"/>
            </c:ext>
          </c:extLst>
        </c:ser>
        <c:ser>
          <c:idx val="1"/>
          <c:order val="1"/>
          <c:tx>
            <c:strRef>
              <c:f>'W Q4'!$E$43</c:f>
              <c:strCache>
                <c:ptCount val="1"/>
                <c:pt idx="0">
                  <c:v>21 - 30 h</c:v>
                </c:pt>
              </c:strCache>
            </c:strRef>
          </c:tx>
          <c:spPr>
            <a:solidFill>
              <a:schemeClr val="accent2"/>
            </a:solidFill>
            <a:ln>
              <a:noFill/>
            </a:ln>
            <a:effectLst/>
          </c:spPr>
          <c:invertIfNegative val="0"/>
          <c:dLbls>
            <c:dLbl>
              <c:idx val="3"/>
              <c:layout>
                <c:manualLayout>
                  <c:x val="7.05555555555555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A9-46E7-91D4-724AF25EACF6}"/>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bilingui'!$E$9:$E$12</c:f>
              <c:strCache>
                <c:ptCount val="4"/>
                <c:pt idx="0">
                  <c:v>bis zu einem Monat
fino a un mese</c:v>
                </c:pt>
                <c:pt idx="1">
                  <c:v>zwischen einem und zwei Monate
tra uno e due mesi</c:v>
                </c:pt>
                <c:pt idx="2">
                  <c:v>zwischen zwei und drei Monate
tra due e tre mesi</c:v>
                </c:pt>
                <c:pt idx="3">
                  <c:v>über drei Monate
più di tre mesi</c:v>
                </c:pt>
              </c:strCache>
            </c:strRef>
          </c:cat>
          <c:val>
            <c:numRef>
              <c:f>'W Q4'!$E$18:$E$21</c:f>
              <c:numCache>
                <c:formatCode>###0.0%</c:formatCode>
                <c:ptCount val="4"/>
                <c:pt idx="0">
                  <c:v>4.4776119402985072E-2</c:v>
                </c:pt>
                <c:pt idx="1">
                  <c:v>0.16417910447761194</c:v>
                </c:pt>
                <c:pt idx="2">
                  <c:v>0.21487603305785125</c:v>
                </c:pt>
                <c:pt idx="3">
                  <c:v>0.29090909090909089</c:v>
                </c:pt>
              </c:numCache>
            </c:numRef>
          </c:val>
          <c:extLst>
            <c:ext xmlns:c16="http://schemas.microsoft.com/office/drawing/2014/chart" uri="{C3380CC4-5D6E-409C-BE32-E72D297353CC}">
              <c16:uniqueId val="{00000001-6EDE-4A19-849F-6C2956A02E38}"/>
            </c:ext>
          </c:extLst>
        </c:ser>
        <c:ser>
          <c:idx val="2"/>
          <c:order val="2"/>
          <c:tx>
            <c:strRef>
              <c:f>'W Q4'!$F$43</c:f>
              <c:strCache>
                <c:ptCount val="1"/>
                <c:pt idx="0">
                  <c:v>31 - 35 h</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bilingui'!$E$9:$E$12</c:f>
              <c:strCache>
                <c:ptCount val="4"/>
                <c:pt idx="0">
                  <c:v>bis zu einem Monat
fino a un mese</c:v>
                </c:pt>
                <c:pt idx="1">
                  <c:v>zwischen einem und zwei Monate
tra uno e due mesi</c:v>
                </c:pt>
                <c:pt idx="2">
                  <c:v>zwischen zwei und drei Monate
tra due e tre mesi</c:v>
                </c:pt>
                <c:pt idx="3">
                  <c:v>über drei Monate
più di tre mesi</c:v>
                </c:pt>
              </c:strCache>
            </c:strRef>
          </c:cat>
          <c:val>
            <c:numRef>
              <c:f>'W Q4'!$G$18:$G$21</c:f>
              <c:numCache>
                <c:formatCode>###0.0%</c:formatCode>
                <c:ptCount val="4"/>
                <c:pt idx="0">
                  <c:v>7.4626865671641784E-2</c:v>
                </c:pt>
                <c:pt idx="1">
                  <c:v>0.1417910447761194</c:v>
                </c:pt>
                <c:pt idx="2">
                  <c:v>0.1487603305785124</c:v>
                </c:pt>
                <c:pt idx="3">
                  <c:v>0.15454545454545454</c:v>
                </c:pt>
              </c:numCache>
            </c:numRef>
          </c:val>
          <c:extLst>
            <c:ext xmlns:c16="http://schemas.microsoft.com/office/drawing/2014/chart" uri="{C3380CC4-5D6E-409C-BE32-E72D297353CC}">
              <c16:uniqueId val="{00000002-6EDE-4A19-849F-6C2956A02E38}"/>
            </c:ext>
          </c:extLst>
        </c:ser>
        <c:ser>
          <c:idx val="3"/>
          <c:order val="3"/>
          <c:tx>
            <c:strRef>
              <c:f>'W Q4'!$G$43</c:f>
              <c:strCache>
                <c:ptCount val="1"/>
                <c:pt idx="0">
                  <c:v>36 - 40 h</c:v>
                </c:pt>
              </c:strCache>
            </c:strRef>
          </c:tx>
          <c:spPr>
            <a:solidFill>
              <a:schemeClr val="accent4"/>
            </a:solidFill>
            <a:ln>
              <a:noFill/>
            </a:ln>
            <a:effectLst/>
          </c:spPr>
          <c:invertIfNegative val="0"/>
          <c:dLbls>
            <c:dLbl>
              <c:idx val="1"/>
              <c:layout>
                <c:manualLayout>
                  <c:x val="-9.4074074074075795E-3"/>
                  <c:y val="3.7134502923976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A9-46E7-91D4-724AF25EACF6}"/>
                </c:ext>
              </c:extLst>
            </c:dLbl>
            <c:dLbl>
              <c:idx val="6"/>
              <c:layout>
                <c:manualLayout>
                  <c:x val="1.4431818181818181E-2"/>
                  <c:y val="-2.706735066135035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DE-4A19-849F-6C2956A02E38}"/>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bilingui'!$E$9:$E$12</c:f>
              <c:strCache>
                <c:ptCount val="4"/>
                <c:pt idx="0">
                  <c:v>bis zu einem Monat
fino a un mese</c:v>
                </c:pt>
                <c:pt idx="1">
                  <c:v>zwischen einem und zwei Monate
tra uno e due mesi</c:v>
                </c:pt>
                <c:pt idx="2">
                  <c:v>zwischen zwei und drei Monate
tra due e tre mesi</c:v>
                </c:pt>
                <c:pt idx="3">
                  <c:v>über drei Monate
più di tre mesi</c:v>
                </c:pt>
              </c:strCache>
            </c:strRef>
          </c:cat>
          <c:val>
            <c:numRef>
              <c:f>'W Q4'!$I$18:$I$21</c:f>
              <c:numCache>
                <c:formatCode>###0.0%</c:formatCode>
                <c:ptCount val="4"/>
                <c:pt idx="0">
                  <c:v>0.77611940298507465</c:v>
                </c:pt>
                <c:pt idx="1">
                  <c:v>0.61194029850746268</c:v>
                </c:pt>
                <c:pt idx="2">
                  <c:v>0.51239669421487599</c:v>
                </c:pt>
                <c:pt idx="3">
                  <c:v>0.4</c:v>
                </c:pt>
              </c:numCache>
            </c:numRef>
          </c:val>
          <c:extLst>
            <c:ext xmlns:c16="http://schemas.microsoft.com/office/drawing/2014/chart" uri="{C3380CC4-5D6E-409C-BE32-E72D297353CC}">
              <c16:uniqueId val="{00000004-6EDE-4A19-849F-6C2956A02E38}"/>
            </c:ext>
          </c:extLst>
        </c:ser>
        <c:ser>
          <c:idx val="4"/>
          <c:order val="4"/>
          <c:tx>
            <c:strRef>
              <c:f>'W Q4'!$H$43</c:f>
              <c:strCache>
                <c:ptCount val="1"/>
                <c:pt idx="0">
                  <c:v>41 - 50 h</c:v>
                </c:pt>
              </c:strCache>
            </c:strRef>
          </c:tx>
          <c:spPr>
            <a:solidFill>
              <a:schemeClr val="accent3">
                <a:lumMod val="60000"/>
                <a:lumOff val="4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69A9-46E7-91D4-724AF25EACF6}"/>
                </c:ext>
              </c:extLst>
            </c:dLbl>
            <c:dLbl>
              <c:idx val="1"/>
              <c:layout>
                <c:manualLayout>
                  <c:x val="-1.8513209465315632E-2"/>
                  <c:y val="3.714635043598023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A9-46E7-91D4-724AF25EACF6}"/>
                </c:ext>
              </c:extLst>
            </c:dLbl>
            <c:dLbl>
              <c:idx val="2"/>
              <c:delete val="1"/>
              <c:extLst>
                <c:ext xmlns:c15="http://schemas.microsoft.com/office/drawing/2012/chart" uri="{CE6537A1-D6FC-4f65-9D91-7224C49458BB}"/>
                <c:ext xmlns:c16="http://schemas.microsoft.com/office/drawing/2014/chart" uri="{C3380CC4-5D6E-409C-BE32-E72D297353CC}">
                  <c16:uniqueId val="{00000005-69A9-46E7-91D4-724AF25EACF6}"/>
                </c:ext>
              </c:extLst>
            </c:dLbl>
            <c:dLbl>
              <c:idx val="3"/>
              <c:layout>
                <c:manualLayout>
                  <c:x val="-1.5680604456988712E-2"/>
                  <c:y val="3.7140515777936414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A9-46E7-91D4-724AF25EAC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bilingui'!$E$9:$E$12</c:f>
              <c:strCache>
                <c:ptCount val="4"/>
                <c:pt idx="0">
                  <c:v>bis zu einem Monat
fino a un mese</c:v>
                </c:pt>
                <c:pt idx="1">
                  <c:v>zwischen einem und zwei Monate
tra uno e due mesi</c:v>
                </c:pt>
                <c:pt idx="2">
                  <c:v>zwischen zwei und drei Monate
tra due e tre mesi</c:v>
                </c:pt>
                <c:pt idx="3">
                  <c:v>über drei Monate
più di tre mesi</c:v>
                </c:pt>
              </c:strCache>
            </c:strRef>
          </c:cat>
          <c:val>
            <c:numRef>
              <c:f>'W Q4'!$K$18:$K$21</c:f>
              <c:numCache>
                <c:formatCode>###0.0%</c:formatCode>
                <c:ptCount val="4"/>
                <c:pt idx="0">
                  <c:v>0</c:v>
                </c:pt>
                <c:pt idx="1">
                  <c:v>1.4925373134328356E-2</c:v>
                </c:pt>
                <c:pt idx="2">
                  <c:v>0</c:v>
                </c:pt>
                <c:pt idx="3" formatCode="####.0%">
                  <c:v>9.0909090909090905E-3</c:v>
                </c:pt>
              </c:numCache>
            </c:numRef>
          </c:val>
          <c:extLst>
            <c:ext xmlns:c16="http://schemas.microsoft.com/office/drawing/2014/chart" uri="{C3380CC4-5D6E-409C-BE32-E72D297353CC}">
              <c16:uniqueId val="{00000007-69A9-46E7-91D4-724AF25EACF6}"/>
            </c:ext>
          </c:extLst>
        </c:ser>
        <c:dLbls>
          <c:dLblPos val="ctr"/>
          <c:showLegendKey val="0"/>
          <c:showVal val="1"/>
          <c:showCatName val="0"/>
          <c:showSerName val="0"/>
          <c:showPercent val="0"/>
          <c:showBubbleSize val="0"/>
        </c:dLbls>
        <c:gapWidth val="150"/>
        <c:overlap val="100"/>
        <c:axId val="120896000"/>
        <c:axId val="120894368"/>
      </c:barChart>
      <c:catAx>
        <c:axId val="120896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120894368"/>
        <c:crosses val="autoZero"/>
        <c:auto val="1"/>
        <c:lblAlgn val="ctr"/>
        <c:lblOffset val="100"/>
        <c:noMultiLvlLbl val="0"/>
      </c:catAx>
      <c:valAx>
        <c:axId val="120894368"/>
        <c:scaling>
          <c:orientation val="minMax"/>
        </c:scaling>
        <c:delete val="0"/>
        <c:axPos val="b"/>
        <c:majorGridlines>
          <c:spPr>
            <a:ln w="9525" cap="flat" cmpd="sng" algn="ctr">
              <a:solidFill>
                <a:schemeClr val="accent3"/>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crossAx val="120896000"/>
        <c:crosses val="max"/>
        <c:crossBetween val="between"/>
      </c:valAx>
      <c:spPr>
        <a:noFill/>
        <a:ln>
          <a:noFill/>
        </a:ln>
        <a:effectLst/>
      </c:spPr>
    </c:plotArea>
    <c:legend>
      <c:legendPos val="t"/>
      <c:layout>
        <c:manualLayout>
          <c:xMode val="edge"/>
          <c:yMode val="edge"/>
          <c:x val="2.4584051877567233E-2"/>
          <c:y val="0.90533850789706383"/>
          <c:w val="0.95686611111111108"/>
          <c:h val="6.38599415204678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92946180976225"/>
          <c:y val="0.18242807017543861"/>
          <c:w val="0.43254291489425883"/>
          <c:h val="0.76118712806684741"/>
        </c:manualLayout>
      </c:layout>
      <c:doughnutChart>
        <c:varyColors val="1"/>
        <c:ser>
          <c:idx val="0"/>
          <c:order val="0"/>
          <c:spPr>
            <a:ln>
              <a:solidFill>
                <a:schemeClr val="accent3"/>
              </a:solidFill>
            </a:ln>
          </c:spPr>
          <c:dPt>
            <c:idx val="0"/>
            <c:bubble3D val="0"/>
            <c:spPr>
              <a:solidFill>
                <a:schemeClr val="accent2"/>
              </a:solidFill>
              <a:ln>
                <a:solidFill>
                  <a:schemeClr val="accent3"/>
                </a:solidFill>
              </a:ln>
              <a:effectLst/>
            </c:spPr>
            <c:extLst>
              <c:ext xmlns:c16="http://schemas.microsoft.com/office/drawing/2014/chart" uri="{C3380CC4-5D6E-409C-BE32-E72D297353CC}">
                <c16:uniqueId val="{00000001-6341-489B-AC28-DF933170DAC5}"/>
              </c:ext>
            </c:extLst>
          </c:dPt>
          <c:dPt>
            <c:idx val="1"/>
            <c:bubble3D val="0"/>
            <c:spPr>
              <a:solidFill>
                <a:schemeClr val="accent1"/>
              </a:solidFill>
              <a:ln>
                <a:solidFill>
                  <a:schemeClr val="accent3"/>
                </a:solidFill>
              </a:ln>
              <a:effectLst/>
            </c:spPr>
            <c:extLst>
              <c:ext xmlns:c16="http://schemas.microsoft.com/office/drawing/2014/chart" uri="{C3380CC4-5D6E-409C-BE32-E72D297353CC}">
                <c16:uniqueId val="{00000003-6341-489B-AC28-DF933170DAC5}"/>
              </c:ext>
            </c:extLst>
          </c:dPt>
          <c:dPt>
            <c:idx val="2"/>
            <c:bubble3D val="0"/>
            <c:spPr>
              <a:solidFill>
                <a:schemeClr val="accent3"/>
              </a:solidFill>
              <a:ln>
                <a:solidFill>
                  <a:schemeClr val="accent3"/>
                </a:solidFill>
              </a:ln>
              <a:effectLst/>
            </c:spPr>
            <c:extLst>
              <c:ext xmlns:c16="http://schemas.microsoft.com/office/drawing/2014/chart" uri="{C3380CC4-5D6E-409C-BE32-E72D297353CC}">
                <c16:uniqueId val="{00000005-6341-489B-AC28-DF933170DAC5}"/>
              </c:ext>
            </c:extLst>
          </c:dPt>
          <c:dPt>
            <c:idx val="3"/>
            <c:bubble3D val="0"/>
            <c:spPr>
              <a:solidFill>
                <a:schemeClr val="accent4"/>
              </a:solidFill>
              <a:ln>
                <a:solidFill>
                  <a:schemeClr val="accent3"/>
                </a:solidFill>
              </a:ln>
              <a:effectLst/>
            </c:spPr>
            <c:extLst>
              <c:ext xmlns:c16="http://schemas.microsoft.com/office/drawing/2014/chart" uri="{C3380CC4-5D6E-409C-BE32-E72D297353CC}">
                <c16:uniqueId val="{00000007-6341-489B-AC28-DF933170DAC5}"/>
              </c:ext>
            </c:extLst>
          </c:dPt>
          <c:dPt>
            <c:idx val="4"/>
            <c:bubble3D val="0"/>
            <c:spPr>
              <a:solidFill>
                <a:schemeClr val="accent5"/>
              </a:solidFill>
              <a:ln>
                <a:solidFill>
                  <a:schemeClr val="accent3"/>
                </a:solidFill>
              </a:ln>
              <a:effectLst/>
            </c:spPr>
            <c:extLst>
              <c:ext xmlns:c16="http://schemas.microsoft.com/office/drawing/2014/chart" uri="{C3380CC4-5D6E-409C-BE32-E72D297353CC}">
                <c16:uniqueId val="{00000009-6341-489B-AC28-DF933170DAC5}"/>
              </c:ext>
            </c:extLst>
          </c:dPt>
          <c:dPt>
            <c:idx val="5"/>
            <c:bubble3D val="0"/>
            <c:spPr>
              <a:solidFill>
                <a:schemeClr val="accent6"/>
              </a:solidFill>
              <a:ln>
                <a:solidFill>
                  <a:schemeClr val="accent3"/>
                </a:solidFill>
              </a:ln>
              <a:effectLst/>
            </c:spPr>
            <c:extLst>
              <c:ext xmlns:c16="http://schemas.microsoft.com/office/drawing/2014/chart" uri="{C3380CC4-5D6E-409C-BE32-E72D297353CC}">
                <c16:uniqueId val="{0000000B-6341-489B-AC28-DF933170DAC5}"/>
              </c:ext>
            </c:extLst>
          </c:dPt>
          <c:dLbls>
            <c:dLbl>
              <c:idx val="0"/>
              <c:layout>
                <c:manualLayout>
                  <c:x val="-0.20472000000000001"/>
                  <c:y val="-9.933859649122807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0"/>
              <c:showCatName val="1"/>
              <c:showSerName val="0"/>
              <c:showPercent val="1"/>
              <c:showBubbleSize val="0"/>
              <c:separator>
</c:separator>
              <c:extLst>
                <c:ext xmlns:c15="http://schemas.microsoft.com/office/drawing/2012/chart" uri="{CE6537A1-D6FC-4f65-9D91-7224C49458BB}">
                  <c15:layout>
                    <c:manualLayout>
                      <c:w val="0.20656314814814813"/>
                      <c:h val="0.20884444444444444"/>
                    </c:manualLayout>
                  </c15:layout>
                </c:ext>
                <c:ext xmlns:c16="http://schemas.microsoft.com/office/drawing/2014/chart" uri="{C3380CC4-5D6E-409C-BE32-E72D297353CC}">
                  <c16:uniqueId val="{00000001-6341-489B-AC28-DF933170DAC5}"/>
                </c:ext>
              </c:extLst>
            </c:dLbl>
            <c:dLbl>
              <c:idx val="1"/>
              <c:layout>
                <c:manualLayout>
                  <c:x val="0.29051870370370381"/>
                  <c:y val="-1.024356725146212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341-489B-AC28-DF933170DAC5}"/>
                </c:ext>
              </c:extLst>
            </c:dLbl>
            <c:dLbl>
              <c:idx val="2"/>
              <c:layout>
                <c:manualLayout>
                  <c:x val="0.10196953329306087"/>
                  <c:y val="-5.062835428160523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341-489B-AC28-DF933170DAC5}"/>
                </c:ext>
              </c:extLst>
            </c:dLbl>
            <c:dLbl>
              <c:idx val="3"/>
              <c:layout>
                <c:manualLayout>
                  <c:x val="0.10547956658695254"/>
                  <c:y val="8.047459593726491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341-489B-AC28-DF933170DAC5}"/>
                </c:ext>
              </c:extLst>
            </c:dLbl>
            <c:dLbl>
              <c:idx val="4"/>
              <c:layout>
                <c:manualLayout>
                  <c:x val="-0.14009851851851851"/>
                  <c:y val="0.1472842105263158"/>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341-489B-AC28-DF933170DAC5}"/>
                </c:ext>
              </c:extLst>
            </c:dLbl>
            <c:dLbl>
              <c:idx val="5"/>
              <c:layout>
                <c:manualLayout>
                  <c:x val="-9.5250000000000001E-2"/>
                  <c:y val="-9.113425925925931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341-489B-AC28-DF933170DAC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0"/>
            <c:showCatName val="1"/>
            <c:showSerName val="0"/>
            <c:showPercent val="1"/>
            <c:showBubbleSize val="0"/>
            <c:separator>
</c:separator>
            <c:showLeaderLines val="1"/>
            <c:leaderLines>
              <c:spPr>
                <a:ln w="6350" cap="flat" cmpd="sng" algn="ctr">
                  <a:solidFill>
                    <a:schemeClr val="accent3"/>
                  </a:solidFill>
                  <a:prstDash val="solid"/>
                  <a:round/>
                </a:ln>
                <a:effectLst/>
              </c:spPr>
            </c:leaderLines>
            <c:extLst>
              <c:ext xmlns:c15="http://schemas.microsoft.com/office/drawing/2012/chart" uri="{CE6537A1-D6FC-4f65-9D91-7224C49458BB}"/>
            </c:extLst>
          </c:dLbls>
          <c:cat>
            <c:strRef>
              <c:f>'Q5'!$N$19:$O$19</c:f>
              <c:strCache>
                <c:ptCount val="2"/>
                <c:pt idx="0">
                  <c:v>Ein freiwilliges Praktikum | Tirocinio senza crediti fromativi</c:v>
                </c:pt>
                <c:pt idx="1">
                  <c:v>Ein vom Studienplan vorgesehenes Praktikum | Tirocinio previsto dal piano di studi</c:v>
                </c:pt>
              </c:strCache>
            </c:strRef>
          </c:cat>
          <c:val>
            <c:numRef>
              <c:f>'Q5'!$N$20:$O$20</c:f>
              <c:numCache>
                <c:formatCode>###0</c:formatCode>
                <c:ptCount val="2"/>
                <c:pt idx="0">
                  <c:v>23</c:v>
                </c:pt>
                <c:pt idx="1">
                  <c:v>410</c:v>
                </c:pt>
              </c:numCache>
            </c:numRef>
          </c:val>
          <c:extLst>
            <c:ext xmlns:c16="http://schemas.microsoft.com/office/drawing/2014/chart" uri="{C3380CC4-5D6E-409C-BE32-E72D297353CC}">
              <c16:uniqueId val="{0000000C-6341-489B-AC28-DF933170DAC5}"/>
            </c:ext>
          </c:extLst>
        </c:ser>
        <c:dLbls>
          <c:showLegendKey val="0"/>
          <c:showVal val="0"/>
          <c:showCatName val="0"/>
          <c:showSerName val="0"/>
          <c:showPercent val="0"/>
          <c:showBubbleSize val="0"/>
          <c:showLeaderLines val="1"/>
        </c:dLbls>
        <c:firstSliceAng val="320"/>
        <c:holeSize val="50"/>
      </c:doughnutChart>
      <c:spPr>
        <a:noFill/>
        <a:ln>
          <a:noFill/>
        </a:ln>
        <a:effectLst/>
      </c:spPr>
    </c:plotArea>
    <c:plotVisOnly val="1"/>
    <c:dispBlanksAs val="gap"/>
    <c:showDLblsOverMax val="0"/>
  </c:chart>
  <c:spPr>
    <a:solidFill>
      <a:schemeClr val="bg1"/>
    </a:solidFill>
    <a:ln w="6350" cap="flat" cmpd="sng" algn="ctr">
      <a:solidFill>
        <a:schemeClr val="accent4"/>
      </a:solidFill>
      <a:prstDash val="solid"/>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97761682526657"/>
          <c:y val="2.9377484479571753E-2"/>
          <c:w val="0.68312419502412469"/>
          <c:h val="0.67081012842373922"/>
        </c:manualLayout>
      </c:layout>
      <c:barChart>
        <c:barDir val="bar"/>
        <c:grouping val="percentStacked"/>
        <c:varyColors val="0"/>
        <c:ser>
          <c:idx val="0"/>
          <c:order val="0"/>
          <c:tx>
            <c:strRef>
              <c:f>'Q6'!$Y$4</c:f>
              <c:strCache>
                <c:ptCount val="1"/>
                <c:pt idx="0">
                  <c:v>Aktive eigenständige Suche | Ricerca autonoma ed attiva</c:v>
                </c:pt>
              </c:strCache>
            </c:strRef>
          </c:tx>
          <c:spPr>
            <a:solidFill>
              <a:schemeClr val="accent1"/>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0-6D0F-4499-BDF9-D85FCBE9BC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'Q6'!$C$7:$C$11</c:f>
              <c:numCache>
                <c:formatCode>###0.0%</c:formatCode>
                <c:ptCount val="5"/>
                <c:pt idx="0">
                  <c:v>0.51807228915662651</c:v>
                </c:pt>
                <c:pt idx="1">
                  <c:v>0.61458333333333337</c:v>
                </c:pt>
                <c:pt idx="2">
                  <c:v>0.42553191489361702</c:v>
                </c:pt>
                <c:pt idx="3">
                  <c:v>0.22222222222222221</c:v>
                </c:pt>
                <c:pt idx="4">
                  <c:v>0</c:v>
                </c:pt>
              </c:numCache>
            </c:numRef>
          </c:val>
          <c:extLst>
            <c:ext xmlns:c16="http://schemas.microsoft.com/office/drawing/2014/chart" uri="{C3380CC4-5D6E-409C-BE32-E72D297353CC}">
              <c16:uniqueId val="{00000000-6EDE-4A19-849F-6C2956A02E38}"/>
            </c:ext>
          </c:extLst>
        </c:ser>
        <c:ser>
          <c:idx val="2"/>
          <c:order val="1"/>
          <c:tx>
            <c:strRef>
              <c:f>'Q6'!$AA$4</c:f>
              <c:strCache>
                <c:ptCount val="1"/>
                <c:pt idx="0">
                  <c:v>Unibz</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'Q6'!$E$7:$E$11</c:f>
              <c:numCache>
                <c:formatCode>###0.0%</c:formatCode>
                <c:ptCount val="5"/>
                <c:pt idx="0">
                  <c:v>0.10040160642570281</c:v>
                </c:pt>
                <c:pt idx="1">
                  <c:v>0.15625</c:v>
                </c:pt>
                <c:pt idx="2">
                  <c:v>0.21276595744680851</c:v>
                </c:pt>
                <c:pt idx="3">
                  <c:v>0.41666666666666674</c:v>
                </c:pt>
                <c:pt idx="4">
                  <c:v>0.2</c:v>
                </c:pt>
              </c:numCache>
            </c:numRef>
          </c:val>
          <c:extLst>
            <c:ext xmlns:c16="http://schemas.microsoft.com/office/drawing/2014/chart" uri="{C3380CC4-5D6E-409C-BE32-E72D297353CC}">
              <c16:uniqueId val="{00000002-6EDE-4A19-849F-6C2956A02E38}"/>
            </c:ext>
          </c:extLst>
        </c:ser>
        <c:ser>
          <c:idx val="4"/>
          <c:order val="2"/>
          <c:tx>
            <c:strRef>
              <c:f>'Q6'!$Z$4</c:f>
              <c:strCache>
                <c:ptCount val="1"/>
                <c:pt idx="0">
                  <c:v>Private Netzwerke | Rete privata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'Q6'!$G$7:$G$11</c:f>
              <c:numCache>
                <c:formatCode>###0.0%</c:formatCode>
                <c:ptCount val="5"/>
                <c:pt idx="0">
                  <c:v>0.31726907630522089</c:v>
                </c:pt>
                <c:pt idx="1">
                  <c:v>0.125</c:v>
                </c:pt>
                <c:pt idx="2">
                  <c:v>0.25531914893617019</c:v>
                </c:pt>
                <c:pt idx="3">
                  <c:v>0.25</c:v>
                </c:pt>
                <c:pt idx="4">
                  <c:v>0.8</c:v>
                </c:pt>
              </c:numCache>
            </c:numRef>
          </c:val>
          <c:extLst>
            <c:ext xmlns:c16="http://schemas.microsoft.com/office/drawing/2014/chart" uri="{C3380CC4-5D6E-409C-BE32-E72D297353CC}">
              <c16:uniqueId val="{00000005-6EDE-4A19-849F-6C2956A02E38}"/>
            </c:ext>
          </c:extLst>
        </c:ser>
        <c:ser>
          <c:idx val="6"/>
          <c:order val="3"/>
          <c:tx>
            <c:strRef>
              <c:f>'Q6'!$AB$4</c:f>
              <c:strCache>
                <c:ptCount val="1"/>
                <c:pt idx="0">
                  <c:v>Bereits dort tätig | Già attivo/a presso la struttura</c:v>
                </c:pt>
              </c:strCache>
            </c:strRef>
          </c:tx>
          <c:spPr>
            <a:solidFill>
              <a:schemeClr val="accent4"/>
            </a:solidFill>
            <a:ln>
              <a:noFill/>
            </a:ln>
            <a:effectLst/>
          </c:spPr>
          <c:invertIfNegative val="0"/>
          <c:dLbls>
            <c:dLbl>
              <c:idx val="0"/>
              <c:layout>
                <c:manualLayout>
                  <c:x val="2.4748094204758804E-3"/>
                  <c:y val="1.10891468185529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0F-4499-BDF9-D85FCBE9BC2D}"/>
                </c:ext>
              </c:extLst>
            </c:dLbl>
            <c:dLbl>
              <c:idx val="1"/>
              <c:layout>
                <c:manualLayout>
                  <c:x val="6.966401102336980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0F-4499-BDF9-D85FCBE9BC2D}"/>
                </c:ext>
              </c:extLst>
            </c:dLbl>
            <c:dLbl>
              <c:idx val="4"/>
              <c:delete val="1"/>
              <c:extLst>
                <c:ext xmlns:c15="http://schemas.microsoft.com/office/drawing/2012/chart" uri="{CE6537A1-D6FC-4f65-9D91-7224C49458BB}"/>
                <c:ext xmlns:c16="http://schemas.microsoft.com/office/drawing/2014/chart" uri="{C3380CC4-5D6E-409C-BE32-E72D297353CC}">
                  <c16:uniqueId val="{00000003-6D0F-4499-BDF9-D85FCBE9BC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'Q6'!$I$7:$I$11</c:f>
              <c:numCache>
                <c:formatCode>###0.0%</c:formatCode>
                <c:ptCount val="5"/>
                <c:pt idx="0">
                  <c:v>4.4176706827309238E-2</c:v>
                </c:pt>
                <c:pt idx="1">
                  <c:v>6.25E-2</c:v>
                </c:pt>
                <c:pt idx="2">
                  <c:v>8.5106382978723402E-2</c:v>
                </c:pt>
                <c:pt idx="3">
                  <c:v>0.1111111111111111</c:v>
                </c:pt>
                <c:pt idx="4">
                  <c:v>0</c:v>
                </c:pt>
              </c:numCache>
            </c:numRef>
          </c:val>
          <c:extLst>
            <c:ext xmlns:c16="http://schemas.microsoft.com/office/drawing/2014/chart" uri="{C3380CC4-5D6E-409C-BE32-E72D297353CC}">
              <c16:uniqueId val="{00000003-C66A-477E-A837-0C955350A8C6}"/>
            </c:ext>
          </c:extLst>
        </c:ser>
        <c:ser>
          <c:idx val="8"/>
          <c:order val="4"/>
          <c:tx>
            <c:strRef>
              <c:f>'Q6'!$AC$4</c:f>
              <c:strCache>
                <c:ptCount val="1"/>
                <c:pt idx="0">
                  <c:v>Andere Möglichkeiten | Altro</c:v>
                </c:pt>
              </c:strCache>
            </c:strRef>
          </c:tx>
          <c:spPr>
            <a:solidFill>
              <a:schemeClr val="accent3">
                <a:lumMod val="60000"/>
                <a:lumOff val="40000"/>
              </a:schemeClr>
            </a:solidFill>
            <a:ln>
              <a:noFill/>
            </a:ln>
            <a:effectLst/>
          </c:spPr>
          <c:invertIfNegative val="0"/>
          <c:dLbls>
            <c:dLbl>
              <c:idx val="0"/>
              <c:layout>
                <c:manualLayout>
                  <c:x val="0"/>
                  <c:y val="5.559339483724342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0F-4499-BDF9-D85FCBE9BC2D}"/>
                </c:ext>
              </c:extLst>
            </c:dLbl>
            <c:dLbl>
              <c:idx val="1"/>
              <c:layout>
                <c:manualLayout>
                  <c:x val="2.3221337007788231E-3"/>
                  <c:y val="5.188611796400929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0F-4499-BDF9-D85FCBE9BC2D}"/>
                </c:ext>
              </c:extLst>
            </c:dLbl>
            <c:dLbl>
              <c:idx val="2"/>
              <c:layout>
                <c:manualLayout>
                  <c:x val="-4.6442674015581571E-3"/>
                  <c:y val="5.559222755863094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0F-4499-BDF9-D85FCBE9BC2D}"/>
                </c:ext>
              </c:extLst>
            </c:dLbl>
            <c:dLbl>
              <c:idx val="3"/>
              <c:delete val="1"/>
              <c:extLst>
                <c:ext xmlns:c15="http://schemas.microsoft.com/office/drawing/2012/chart" uri="{CE6537A1-D6FC-4f65-9D91-7224C49458BB}"/>
                <c:ext xmlns:c16="http://schemas.microsoft.com/office/drawing/2014/chart" uri="{C3380CC4-5D6E-409C-BE32-E72D297353CC}">
                  <c16:uniqueId val="{00000007-6D0F-4499-BDF9-D85FCBE9BC2D}"/>
                </c:ext>
              </c:extLst>
            </c:dLbl>
            <c:dLbl>
              <c:idx val="4"/>
              <c:delete val="1"/>
              <c:extLst>
                <c:ext xmlns:c15="http://schemas.microsoft.com/office/drawing/2012/chart" uri="{CE6537A1-D6FC-4f65-9D91-7224C49458BB}"/>
                <c:ext xmlns:c16="http://schemas.microsoft.com/office/drawing/2014/chart" uri="{C3380CC4-5D6E-409C-BE32-E72D297353CC}">
                  <c16:uniqueId val="{00000008-6D0F-4499-BDF9-D85FCBE9BC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'Q6'!$K$7:$K$11</c:f>
              <c:numCache>
                <c:formatCode>###0.0%</c:formatCode>
                <c:ptCount val="5"/>
                <c:pt idx="0">
                  <c:v>2.0080321285140562E-2</c:v>
                </c:pt>
                <c:pt idx="1">
                  <c:v>4.1666666666666657E-2</c:v>
                </c:pt>
                <c:pt idx="2">
                  <c:v>2.1276595744680851E-2</c:v>
                </c:pt>
                <c:pt idx="3">
                  <c:v>0</c:v>
                </c:pt>
                <c:pt idx="4">
                  <c:v>0</c:v>
                </c:pt>
              </c:numCache>
            </c:numRef>
          </c:val>
          <c:extLst>
            <c:ext xmlns:c16="http://schemas.microsoft.com/office/drawing/2014/chart" uri="{C3380CC4-5D6E-409C-BE32-E72D297353CC}">
              <c16:uniqueId val="{00000005-C66A-477E-A837-0C955350A8C6}"/>
            </c:ext>
          </c:extLst>
        </c:ser>
        <c:dLbls>
          <c:dLblPos val="ctr"/>
          <c:showLegendKey val="0"/>
          <c:showVal val="1"/>
          <c:showCatName val="0"/>
          <c:showSerName val="0"/>
          <c:showPercent val="0"/>
          <c:showBubbleSize val="0"/>
        </c:dLbls>
        <c:gapWidth val="150"/>
        <c:overlap val="100"/>
        <c:axId val="120897088"/>
        <c:axId val="120890016"/>
      </c:barChart>
      <c:catAx>
        <c:axId val="1208970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120890016"/>
        <c:crosses val="autoZero"/>
        <c:auto val="1"/>
        <c:lblAlgn val="ctr"/>
        <c:lblOffset val="100"/>
        <c:noMultiLvlLbl val="0"/>
      </c:catAx>
      <c:valAx>
        <c:axId val="120890016"/>
        <c:scaling>
          <c:orientation val="minMax"/>
        </c:scaling>
        <c:delete val="0"/>
        <c:axPos val="b"/>
        <c:majorGridlines>
          <c:spPr>
            <a:ln w="9525" cap="flat" cmpd="sng" algn="ctr">
              <a:solidFill>
                <a:schemeClr val="accent3"/>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crossAx val="120897088"/>
        <c:crosses val="max"/>
        <c:crossBetween val="between"/>
      </c:valAx>
      <c:spPr>
        <a:noFill/>
        <a:ln>
          <a:noFill/>
        </a:ln>
        <a:effectLst/>
      </c:spPr>
    </c:plotArea>
    <c:legend>
      <c:legendPos val="t"/>
      <c:layout>
        <c:manualLayout>
          <c:xMode val="edge"/>
          <c:yMode val="edge"/>
          <c:x val="0.32501314656795954"/>
          <c:y val="0.78292644919098842"/>
          <c:w val="0.67269525487520088"/>
          <c:h val="0.19162425068008571"/>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paperSize="9" orientation="landscape"/>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656314814814814"/>
          <c:y val="0.10356432748538014"/>
          <c:w val="0.8471397954775759"/>
          <c:h val="0.76825087719298246"/>
        </c:manualLayout>
      </c:layout>
      <c:barChart>
        <c:barDir val="bar"/>
        <c:grouping val="clustered"/>
        <c:varyColors val="0"/>
        <c:ser>
          <c:idx val="0"/>
          <c:order val="0"/>
          <c:spPr>
            <a:solidFill>
              <a:schemeClr val="accent1"/>
            </a:solidFill>
          </c:spPr>
          <c:invertIfNegative val="0"/>
          <c:dLbls>
            <c:spPr>
              <a:noFill/>
              <a:ln>
                <a:noFill/>
              </a:ln>
              <a:effectLst/>
            </c:spPr>
            <c:txPr>
              <a:bodyPr wrap="square" lIns="38100" tIns="19050" rIns="38100" bIns="19050" anchor="ctr">
                <a:spAutoFit/>
              </a:bodyPr>
              <a:lstStyle/>
              <a:p>
                <a:pPr>
                  <a:defRPr sz="900"/>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'Q7'!$H$22:$H$26</c:f>
              <c:strCache>
                <c:ptCount val="5"/>
                <c:pt idx="0">
                  <c:v>Beratungsgespräch eines 
akademischen Mitarbeiters (z.B. Professor)</c:v>
                </c:pt>
                <c:pt idx="1">
                  <c:v>Mailings</c:v>
                </c:pt>
                <c:pt idx="2">
                  <c:v>Angebote der Online-Datenbank der Praktikumsangebote</c:v>
                </c:pt>
                <c:pt idx="3">
                  <c:v>Beratungsgespräch Praktikum- 
und Jobservice</c:v>
                </c:pt>
                <c:pt idx="4">
                  <c:v>Anschlagtafel der Arbeits- 
und Praktikumsangebote an der Universität</c:v>
                </c:pt>
              </c:strCache>
            </c:strRef>
          </c:cat>
          <c:val>
            <c:numRef>
              <c:f>'Q7'!$I$22:$I$26</c:f>
              <c:numCache>
                <c:formatCode>###0.0%</c:formatCode>
                <c:ptCount val="5"/>
                <c:pt idx="0">
                  <c:v>0.3392857142857143</c:v>
                </c:pt>
                <c:pt idx="1">
                  <c:v>0.30357142857142855</c:v>
                </c:pt>
                <c:pt idx="2">
                  <c:v>0.2857142857142857</c:v>
                </c:pt>
                <c:pt idx="3">
                  <c:v>0.125</c:v>
                </c:pt>
                <c:pt idx="4">
                  <c:v>5.3571428571428568E-2</c:v>
                </c:pt>
              </c:numCache>
            </c:numRef>
          </c:val>
          <c:extLst>
            <c:ext xmlns:c16="http://schemas.microsoft.com/office/drawing/2014/chart" uri="{C3380CC4-5D6E-409C-BE32-E72D297353CC}">
              <c16:uniqueId val="{00000000-7998-41C1-9C35-8A8D6F7EF04B}"/>
            </c:ext>
          </c:extLst>
        </c:ser>
        <c:dLbls>
          <c:dLblPos val="outEnd"/>
          <c:showLegendKey val="0"/>
          <c:showVal val="1"/>
          <c:showCatName val="0"/>
          <c:showSerName val="0"/>
          <c:showPercent val="0"/>
          <c:showBubbleSize val="0"/>
        </c:dLbls>
        <c:gapWidth val="90"/>
        <c:axId val="120899808"/>
        <c:axId val="120900896"/>
      </c:barChart>
      <c:catAx>
        <c:axId val="1208998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nchor="t" anchorCtr="0"/>
          <a:lstStyle/>
          <a:p>
            <a:pPr>
              <a:defRPr sz="900">
                <a:solidFill>
                  <a:schemeClr val="tx1"/>
                </a:solidFill>
              </a:defRPr>
            </a:pPr>
            <a:endParaRPr lang="de-DE"/>
          </a:p>
        </c:txPr>
        <c:crossAx val="120900896"/>
        <c:crosses val="autoZero"/>
        <c:auto val="1"/>
        <c:lblAlgn val="ctr"/>
        <c:lblOffset val="100"/>
        <c:noMultiLvlLbl val="0"/>
      </c:catAx>
      <c:valAx>
        <c:axId val="12090089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vert="horz"/>
          <a:lstStyle/>
          <a:p>
            <a:pPr>
              <a:defRPr sz="900">
                <a:solidFill>
                  <a:schemeClr val="tx1"/>
                </a:solidFill>
              </a:defRPr>
            </a:pPr>
            <a:endParaRPr lang="de-DE"/>
          </a:p>
        </c:txPr>
        <c:crossAx val="120899808"/>
        <c:crosses val="max"/>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60388243548764"/>
          <c:y val="2.9738974935825318E-2"/>
          <c:w val="0.75308035134222073"/>
          <c:h val="0.72140905463740101"/>
        </c:manualLayout>
      </c:layout>
      <c:barChart>
        <c:barDir val="bar"/>
        <c:grouping val="clustered"/>
        <c:varyColors val="0"/>
        <c:ser>
          <c:idx val="0"/>
          <c:order val="0"/>
          <c:tx>
            <c:strRef>
              <c:f>'W Q8_MPC'!$G$27</c:f>
              <c:strCache>
                <c:ptCount val="1"/>
                <c:pt idx="0">
                  <c:v>Auszuübende Tätigkeit | Attività 
desiderata</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900"/>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'Q8'!$C$6:$C$10</c:f>
              <c:numCache>
                <c:formatCode>###0.0%</c:formatCode>
                <c:ptCount val="5"/>
                <c:pt idx="0">
                  <c:v>0.57028112449799195</c:v>
                </c:pt>
                <c:pt idx="1">
                  <c:v>0.82291666666666652</c:v>
                </c:pt>
                <c:pt idx="2">
                  <c:v>0.65957446808510634</c:v>
                </c:pt>
                <c:pt idx="3">
                  <c:v>0.61111111111111116</c:v>
                </c:pt>
                <c:pt idx="4">
                  <c:v>0.8</c:v>
                </c:pt>
              </c:numCache>
            </c:numRef>
          </c:val>
          <c:extLst>
            <c:ext xmlns:c16="http://schemas.microsoft.com/office/drawing/2014/chart" uri="{C3380CC4-5D6E-409C-BE32-E72D297353CC}">
              <c16:uniqueId val="{00000000-7998-41C1-9C35-8A8D6F7EF04B}"/>
            </c:ext>
          </c:extLst>
        </c:ser>
        <c:ser>
          <c:idx val="1"/>
          <c:order val="1"/>
          <c:spPr>
            <a:solidFill>
              <a:schemeClr val="accent1">
                <a:lumMod val="75000"/>
              </a:schemeClr>
            </a:solidFill>
          </c:spPr>
          <c:invertIfNegative val="0"/>
          <c:dLbls>
            <c:spPr>
              <a:noFill/>
              <a:ln>
                <a:noFill/>
              </a:ln>
              <a:effectLst/>
            </c:spPr>
            <c:txPr>
              <a:bodyPr wrap="square" lIns="38100" tIns="19050" rIns="38100" bIns="19050" anchor="ctr">
                <a:spAutoFit/>
              </a:bodyPr>
              <a:lstStyle/>
              <a:p>
                <a:pPr>
                  <a:defRPr sz="900"/>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'Q8'!$D$6:$D$10</c:f>
            </c:numRef>
          </c:val>
          <c:extLst>
            <c:ext xmlns:c16="http://schemas.microsoft.com/office/drawing/2014/chart" uri="{C3380CC4-5D6E-409C-BE32-E72D297353CC}">
              <c16:uniqueId val="{00000001-7998-41C1-9C35-8A8D6F7EF04B}"/>
            </c:ext>
          </c:extLst>
        </c:ser>
        <c:ser>
          <c:idx val="2"/>
          <c:order val="2"/>
          <c:tx>
            <c:strRef>
              <c:f>'W Q8_MPC'!$G$28</c:f>
              <c:strCache>
                <c:ptCount val="1"/>
                <c:pt idx="0">
                  <c:v>Gewünschte Einrichtung  | Struttura 
desiderata</c:v>
                </c:pt>
              </c:strCache>
            </c:strRef>
          </c:tx>
          <c:spPr>
            <a:solidFill>
              <a:schemeClr val="accent2"/>
            </a:solidFill>
          </c:spPr>
          <c:invertIfNegative val="0"/>
          <c:dLbls>
            <c:spPr>
              <a:noFill/>
              <a:ln>
                <a:noFill/>
              </a:ln>
              <a:effectLst/>
            </c:spPr>
            <c:txPr>
              <a:bodyPr wrap="square" lIns="38100" tIns="19050" rIns="38100" bIns="19050" anchor="ctr">
                <a:spAutoFit/>
              </a:bodyPr>
              <a:lstStyle/>
              <a:p>
                <a:pPr>
                  <a:defRPr sz="900"/>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'Q8'!$E$6:$E$10</c:f>
              <c:numCache>
                <c:formatCode>###0.0%</c:formatCode>
                <c:ptCount val="5"/>
                <c:pt idx="0">
                  <c:v>0.60240963855421692</c:v>
                </c:pt>
                <c:pt idx="1">
                  <c:v>0.73958333333333348</c:v>
                </c:pt>
                <c:pt idx="2">
                  <c:v>0.55319148936170215</c:v>
                </c:pt>
                <c:pt idx="3">
                  <c:v>0.44444444444444442</c:v>
                </c:pt>
                <c:pt idx="4">
                  <c:v>0.6</c:v>
                </c:pt>
              </c:numCache>
            </c:numRef>
          </c:val>
          <c:extLst>
            <c:ext xmlns:c16="http://schemas.microsoft.com/office/drawing/2014/chart" uri="{C3380CC4-5D6E-409C-BE32-E72D297353CC}">
              <c16:uniqueId val="{00000002-7998-41C1-9C35-8A8D6F7EF04B}"/>
            </c:ext>
          </c:extLst>
        </c:ser>
        <c:ser>
          <c:idx val="3"/>
          <c:order val="3"/>
          <c:spPr>
            <a:solidFill>
              <a:schemeClr val="accent3"/>
            </a:solidFill>
          </c:spPr>
          <c:invertIfNegative val="0"/>
          <c:dLbls>
            <c:spPr>
              <a:noFill/>
              <a:ln>
                <a:noFill/>
              </a:ln>
              <a:effectLst/>
            </c:spPr>
            <c:txPr>
              <a:bodyPr wrap="square" lIns="38100" tIns="19050" rIns="38100" bIns="19050" anchor="ctr">
                <a:spAutoFit/>
              </a:bodyPr>
              <a:lstStyle/>
              <a:p>
                <a:pPr>
                  <a:defRPr sz="900"/>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'Q8'!$F$6:$F$10</c:f>
            </c:numRef>
          </c:val>
          <c:extLst>
            <c:ext xmlns:c16="http://schemas.microsoft.com/office/drawing/2014/chart" uri="{C3380CC4-5D6E-409C-BE32-E72D297353CC}">
              <c16:uniqueId val="{00000003-7998-41C1-9C35-8A8D6F7EF04B}"/>
            </c:ext>
          </c:extLst>
        </c:ser>
        <c:ser>
          <c:idx val="4"/>
          <c:order val="4"/>
          <c:tx>
            <c:strRef>
              <c:f>'W Q8_MPC'!$G$29</c:f>
              <c:strCache>
                <c:ptCount val="1"/>
                <c:pt idx="0">
                  <c:v>Zeitpunkt | Periodo</c:v>
                </c:pt>
              </c:strCache>
            </c:strRef>
          </c:tx>
          <c:spPr>
            <a:solidFill>
              <a:schemeClr val="accent3"/>
            </a:solidFill>
          </c:spPr>
          <c:invertIfNegative val="0"/>
          <c:dLbls>
            <c:spPr>
              <a:noFill/>
              <a:ln>
                <a:noFill/>
              </a:ln>
              <a:effectLst/>
            </c:spPr>
            <c:txPr>
              <a:bodyPr wrap="square" lIns="38100" tIns="19050" rIns="38100" bIns="19050" anchor="ctr">
                <a:spAutoFit/>
              </a:bodyPr>
              <a:lstStyle/>
              <a:p>
                <a:pPr>
                  <a:defRPr sz="900"/>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'Q8'!$G$6:$G$10</c:f>
              <c:numCache>
                <c:formatCode>###0.0%</c:formatCode>
                <c:ptCount val="5"/>
                <c:pt idx="0">
                  <c:v>0.46184738955823301</c:v>
                </c:pt>
                <c:pt idx="1">
                  <c:v>0.15625</c:v>
                </c:pt>
                <c:pt idx="2">
                  <c:v>0.38297872340425537</c:v>
                </c:pt>
                <c:pt idx="3">
                  <c:v>0.41666666666666674</c:v>
                </c:pt>
                <c:pt idx="4">
                  <c:v>0.4</c:v>
                </c:pt>
              </c:numCache>
            </c:numRef>
          </c:val>
          <c:extLst>
            <c:ext xmlns:c16="http://schemas.microsoft.com/office/drawing/2014/chart" uri="{C3380CC4-5D6E-409C-BE32-E72D297353CC}">
              <c16:uniqueId val="{00000004-7998-41C1-9C35-8A8D6F7EF04B}"/>
            </c:ext>
          </c:extLst>
        </c:ser>
        <c:ser>
          <c:idx val="5"/>
          <c:order val="5"/>
          <c:spPr>
            <a:solidFill>
              <a:schemeClr val="accent1"/>
            </a:solidFill>
          </c:spPr>
          <c:invertIfNegative val="0"/>
          <c:dLbls>
            <c:spPr>
              <a:noFill/>
              <a:ln>
                <a:noFill/>
              </a:ln>
              <a:effectLst/>
            </c:spPr>
            <c:txPr>
              <a:bodyPr wrap="square" lIns="38100" tIns="19050" rIns="38100" bIns="19050" anchor="ctr">
                <a:spAutoFit/>
              </a:bodyPr>
              <a:lstStyle/>
              <a:p>
                <a:pPr>
                  <a:defRPr sz="900"/>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'Q8'!$H$6:$H$10</c:f>
            </c:numRef>
          </c:val>
          <c:extLst>
            <c:ext xmlns:c16="http://schemas.microsoft.com/office/drawing/2014/chart" uri="{C3380CC4-5D6E-409C-BE32-E72D297353CC}">
              <c16:uniqueId val="{00000005-7998-41C1-9C35-8A8D6F7EF04B}"/>
            </c:ext>
          </c:extLst>
        </c:ser>
        <c:ser>
          <c:idx val="6"/>
          <c:order val="6"/>
          <c:tx>
            <c:strRef>
              <c:f>'W Q8_MPC'!$G$31</c:f>
              <c:strCache>
                <c:ptCount val="1"/>
                <c:pt idx="0">
                  <c:v>Finanzielle Vergütung | Compenso</c:v>
                </c:pt>
              </c:strCache>
            </c:strRef>
          </c:tx>
          <c:spPr>
            <a:solidFill>
              <a:schemeClr val="accent4"/>
            </a:solidFill>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0-E557-471C-B966-D7B0FD3113AD}"/>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'Q8'!$I$6:$I$10</c:f>
              <c:numCache>
                <c:formatCode>###0.0%</c:formatCode>
                <c:ptCount val="5"/>
                <c:pt idx="0">
                  <c:v>9.6385542168674704E-2</c:v>
                </c:pt>
                <c:pt idx="1">
                  <c:v>3.125E-2</c:v>
                </c:pt>
                <c:pt idx="2">
                  <c:v>6.3829787234042548E-2</c:v>
                </c:pt>
                <c:pt idx="3">
                  <c:v>0.16666666666666663</c:v>
                </c:pt>
                <c:pt idx="4">
                  <c:v>0</c:v>
                </c:pt>
              </c:numCache>
            </c:numRef>
          </c:val>
          <c:extLst>
            <c:ext xmlns:c16="http://schemas.microsoft.com/office/drawing/2014/chart" uri="{C3380CC4-5D6E-409C-BE32-E72D297353CC}">
              <c16:uniqueId val="{00000000-D981-41A6-AABF-D65E0B44C2F8}"/>
            </c:ext>
          </c:extLst>
        </c:ser>
        <c:ser>
          <c:idx val="7"/>
          <c:order val="7"/>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'Q8'!$J$6:$J$10</c:f>
            </c:numRef>
          </c:val>
          <c:extLst>
            <c:ext xmlns:c16="http://schemas.microsoft.com/office/drawing/2014/chart" uri="{C3380CC4-5D6E-409C-BE32-E72D297353CC}">
              <c16:uniqueId val="{00000001-D981-41A6-AABF-D65E0B44C2F8}"/>
            </c:ext>
          </c:extLst>
        </c:ser>
        <c:ser>
          <c:idx val="8"/>
          <c:order val="8"/>
          <c:tx>
            <c:strRef>
              <c:f>'W Q8_MPC'!$G$30</c:f>
              <c:strCache>
                <c:ptCount val="1"/>
                <c:pt idx="0">
                  <c:v>Nähe Wohnort | Vicinanza residenza</c:v>
                </c:pt>
              </c:strCache>
            </c:strRef>
          </c:tx>
          <c:spPr>
            <a:solidFill>
              <a:schemeClr val="accent3">
                <a:lumMod val="60000"/>
                <a:lumOff val="40000"/>
              </a:schemeClr>
            </a:solidFill>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1-E557-471C-B966-D7B0FD3113AD}"/>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'Q8'!$K$6:$K$10</c:f>
              <c:numCache>
                <c:formatCode>###0.0%</c:formatCode>
                <c:ptCount val="5"/>
                <c:pt idx="0">
                  <c:v>0.17269076305220885</c:v>
                </c:pt>
                <c:pt idx="1">
                  <c:v>7.2916666666666671E-2</c:v>
                </c:pt>
                <c:pt idx="2">
                  <c:v>0.23404255319148937</c:v>
                </c:pt>
                <c:pt idx="3">
                  <c:v>0.16666666666666663</c:v>
                </c:pt>
                <c:pt idx="4">
                  <c:v>0</c:v>
                </c:pt>
              </c:numCache>
            </c:numRef>
          </c:val>
          <c:extLst>
            <c:ext xmlns:c16="http://schemas.microsoft.com/office/drawing/2014/chart" uri="{C3380CC4-5D6E-409C-BE32-E72D297353CC}">
              <c16:uniqueId val="{00000002-D981-41A6-AABF-D65E0B44C2F8}"/>
            </c:ext>
          </c:extLst>
        </c:ser>
        <c:ser>
          <c:idx val="9"/>
          <c:order val="9"/>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'Q8'!$L$6:$L$10</c:f>
            </c:numRef>
          </c:val>
          <c:extLst>
            <c:ext xmlns:c16="http://schemas.microsoft.com/office/drawing/2014/chart" uri="{C3380CC4-5D6E-409C-BE32-E72D297353CC}">
              <c16:uniqueId val="{00000003-D981-41A6-AABF-D65E0B44C2F8}"/>
            </c:ext>
          </c:extLst>
        </c:ser>
        <c:ser>
          <c:idx val="10"/>
          <c:order val="10"/>
          <c:tx>
            <c:strRef>
              <c:f>'W Q8_MPC'!$G$32</c:f>
              <c:strCache>
                <c:ptCount val="1"/>
                <c:pt idx="0">
                  <c:v>Nähe Studienort | Vicinanza luogo 
di studio</c:v>
                </c:pt>
              </c:strCache>
            </c:strRef>
          </c:tx>
          <c:spPr>
            <a:solidFill>
              <a:schemeClr val="accent2">
                <a:lumMod val="60000"/>
                <a:lumOff val="40000"/>
              </a:schemeClr>
            </a:solidFill>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4-D981-41A6-AABF-D65E0B44C2F8}"/>
                </c:ext>
              </c:extLst>
            </c:dLbl>
            <c:dLbl>
              <c:idx val="4"/>
              <c:delete val="1"/>
              <c:extLst>
                <c:ext xmlns:c15="http://schemas.microsoft.com/office/drawing/2012/chart" uri="{CE6537A1-D6FC-4f65-9D91-7224C49458BB}"/>
                <c:ext xmlns:c16="http://schemas.microsoft.com/office/drawing/2014/chart" uri="{C3380CC4-5D6E-409C-BE32-E72D297353CC}">
                  <c16:uniqueId val="{00000005-D981-41A6-AABF-D65E0B44C2F8}"/>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'Q8'!$M$6:$M$10</c:f>
              <c:numCache>
                <c:formatCode>###0.0%</c:formatCode>
                <c:ptCount val="5"/>
                <c:pt idx="0">
                  <c:v>5.6224899598393573E-2</c:v>
                </c:pt>
                <c:pt idx="1">
                  <c:v>7.2916666666666671E-2</c:v>
                </c:pt>
                <c:pt idx="2">
                  <c:v>6.3829787234042548E-2</c:v>
                </c:pt>
                <c:pt idx="3">
                  <c:v>0.1111111111111111</c:v>
                </c:pt>
                <c:pt idx="4">
                  <c:v>0</c:v>
                </c:pt>
              </c:numCache>
            </c:numRef>
          </c:val>
          <c:extLst>
            <c:ext xmlns:c16="http://schemas.microsoft.com/office/drawing/2014/chart" uri="{C3380CC4-5D6E-409C-BE32-E72D297353CC}">
              <c16:uniqueId val="{00000006-D981-41A6-AABF-D65E0B44C2F8}"/>
            </c:ext>
          </c:extLst>
        </c:ser>
        <c:ser>
          <c:idx val="11"/>
          <c:order val="11"/>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'Q8'!$N$6:$N$10</c:f>
            </c:numRef>
          </c:val>
          <c:extLst>
            <c:ext xmlns:c16="http://schemas.microsoft.com/office/drawing/2014/chart" uri="{C3380CC4-5D6E-409C-BE32-E72D297353CC}">
              <c16:uniqueId val="{00000007-D981-41A6-AABF-D65E0B44C2F8}"/>
            </c:ext>
          </c:extLst>
        </c:ser>
        <c:ser>
          <c:idx val="12"/>
          <c:order val="12"/>
          <c:tx>
            <c:strRef>
              <c:f>'W Q8_MPC'!$G$33</c:f>
              <c:strCache>
                <c:ptCount val="1"/>
                <c:pt idx="0">
                  <c:v>Anderes | Altro</c:v>
                </c:pt>
              </c:strCache>
            </c:strRef>
          </c:tx>
          <c:spPr>
            <a:solidFill>
              <a:schemeClr val="accent1">
                <a:lumMod val="60000"/>
                <a:lumOff val="40000"/>
              </a:schemeClr>
            </a:solidFill>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8-D981-41A6-AABF-D65E0B44C2F8}"/>
                </c:ext>
              </c:extLst>
            </c:dLbl>
            <c:dLbl>
              <c:idx val="4"/>
              <c:delete val="1"/>
              <c:extLst>
                <c:ext xmlns:c15="http://schemas.microsoft.com/office/drawing/2012/chart" uri="{CE6537A1-D6FC-4f65-9D91-7224C49458BB}"/>
                <c:ext xmlns:c16="http://schemas.microsoft.com/office/drawing/2014/chart" uri="{C3380CC4-5D6E-409C-BE32-E72D297353CC}">
                  <c16:uniqueId val="{00000009-D981-41A6-AABF-D65E0B44C2F8}"/>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'Q8'!$O$6:$O$10</c:f>
              <c:numCache>
                <c:formatCode>###0.0%</c:formatCode>
                <c:ptCount val="5"/>
                <c:pt idx="0">
                  <c:v>3.2128514056224897E-2</c:v>
                </c:pt>
                <c:pt idx="1">
                  <c:v>0.10416666666666669</c:v>
                </c:pt>
                <c:pt idx="2">
                  <c:v>4.2553191489361701E-2</c:v>
                </c:pt>
                <c:pt idx="3">
                  <c:v>2.7777777777777776E-2</c:v>
                </c:pt>
                <c:pt idx="4">
                  <c:v>0</c:v>
                </c:pt>
              </c:numCache>
            </c:numRef>
          </c:val>
          <c:extLst>
            <c:ext xmlns:c16="http://schemas.microsoft.com/office/drawing/2014/chart" uri="{C3380CC4-5D6E-409C-BE32-E72D297353CC}">
              <c16:uniqueId val="{0000000A-D981-41A6-AABF-D65E0B44C2F8}"/>
            </c:ext>
          </c:extLst>
        </c:ser>
        <c:dLbls>
          <c:dLblPos val="outEnd"/>
          <c:showLegendKey val="0"/>
          <c:showVal val="1"/>
          <c:showCatName val="0"/>
          <c:showSerName val="0"/>
          <c:showPercent val="0"/>
          <c:showBubbleSize val="0"/>
        </c:dLbls>
        <c:gapWidth val="90"/>
        <c:axId val="120891648"/>
        <c:axId val="128436992"/>
      </c:barChart>
      <c:catAx>
        <c:axId val="1208916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nchor="t" anchorCtr="0"/>
          <a:lstStyle/>
          <a:p>
            <a:pPr>
              <a:defRPr sz="900">
                <a:solidFill>
                  <a:schemeClr val="tx1"/>
                </a:solidFill>
              </a:defRPr>
            </a:pPr>
            <a:endParaRPr lang="de-DE"/>
          </a:p>
        </c:txPr>
        <c:crossAx val="128436992"/>
        <c:crosses val="autoZero"/>
        <c:auto val="1"/>
        <c:lblAlgn val="ctr"/>
        <c:lblOffset val="100"/>
        <c:noMultiLvlLbl val="0"/>
      </c:catAx>
      <c:valAx>
        <c:axId val="12843699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vert="horz"/>
          <a:lstStyle/>
          <a:p>
            <a:pPr>
              <a:defRPr sz="900">
                <a:solidFill>
                  <a:schemeClr val="tx1"/>
                </a:solidFill>
              </a:defRPr>
            </a:pPr>
            <a:endParaRPr lang="de-DE"/>
          </a:p>
        </c:txPr>
        <c:crossAx val="120891648"/>
        <c:crosses val="max"/>
        <c:crossBetween val="between"/>
        <c:majorUnit val="0.2"/>
      </c:valAx>
      <c:spPr>
        <a:noFill/>
        <a:ln>
          <a:noFill/>
        </a:ln>
        <a:effectLst/>
      </c:spPr>
    </c:plotArea>
    <c:legend>
      <c:legendPos val="r"/>
      <c:layout>
        <c:manualLayout>
          <c:xMode val="edge"/>
          <c:yMode val="edge"/>
          <c:x val="0.27812595826511782"/>
          <c:y val="0.83253399207451995"/>
          <c:w val="0.62920276025099509"/>
          <c:h val="0.16746600792547991"/>
        </c:manualLayout>
      </c:layout>
      <c:overlay val="0"/>
      <c:txPr>
        <a:bodyPr/>
        <a:lstStyle/>
        <a:p>
          <a:pPr>
            <a:defRPr sz="900"/>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711571308145821"/>
          <c:y val="2.0074478925428428E-2"/>
          <c:w val="0.76356851419030924"/>
          <c:h val="0.7774717924965262"/>
        </c:manualLayout>
      </c:layout>
      <c:barChart>
        <c:barDir val="bar"/>
        <c:grouping val="clustered"/>
        <c:varyColors val="0"/>
        <c:ser>
          <c:idx val="0"/>
          <c:order val="0"/>
          <c:tx>
            <c:strRef>
              <c:f>'Q8'!$AH$13</c:f>
              <c:strCache>
                <c:ptCount val="1"/>
                <c:pt idx="0">
                  <c:v>Auszuübende Tätigkeit | Attività desiderata</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900"/>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'Q8'!$AG$14:$AG$18</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'Q8'!$AH$14:$AH$18</c:f>
              <c:numCache>
                <c:formatCode>0.0</c:formatCode>
                <c:ptCount val="5"/>
                <c:pt idx="0">
                  <c:v>64.203233256351041</c:v>
                </c:pt>
                <c:pt idx="1">
                  <c:v>57.028112449799195</c:v>
                </c:pt>
                <c:pt idx="2">
                  <c:v>82.291666666666657</c:v>
                </c:pt>
                <c:pt idx="3">
                  <c:v>65.957446808510639</c:v>
                </c:pt>
                <c:pt idx="4">
                  <c:v>61.111111111111114</c:v>
                </c:pt>
              </c:numCache>
            </c:numRef>
          </c:val>
          <c:extLst>
            <c:ext xmlns:c16="http://schemas.microsoft.com/office/drawing/2014/chart" uri="{C3380CC4-5D6E-409C-BE32-E72D297353CC}">
              <c16:uniqueId val="{00000000-D011-457A-983C-26FB906818D6}"/>
            </c:ext>
          </c:extLst>
        </c:ser>
        <c:ser>
          <c:idx val="1"/>
          <c:order val="1"/>
          <c:tx>
            <c:strRef>
              <c:f>'Q8'!$AI$13</c:f>
              <c:strCache>
                <c:ptCount val="1"/>
                <c:pt idx="0">
                  <c:v>Gewünschte Einrichtung | Struttura desiderata</c:v>
                </c:pt>
              </c:strCache>
            </c:strRef>
          </c:tx>
          <c:spPr>
            <a:solidFill>
              <a:schemeClr val="accent2"/>
            </a:solidFill>
          </c:spPr>
          <c:invertIfNegative val="0"/>
          <c:dLbls>
            <c:spPr>
              <a:noFill/>
              <a:ln>
                <a:noFill/>
              </a:ln>
              <a:effectLst/>
            </c:spPr>
            <c:txPr>
              <a:bodyPr wrap="square" lIns="38100" tIns="19050" rIns="38100" bIns="19050" anchor="ctr">
                <a:spAutoFit/>
              </a:bodyPr>
              <a:lstStyle/>
              <a:p>
                <a:pPr>
                  <a:defRPr sz="900"/>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'Q8'!$AG$14:$AG$18</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'Q8'!$AI$14:$AI$18</c:f>
              <c:numCache>
                <c:formatCode>0.0</c:formatCode>
                <c:ptCount val="5"/>
                <c:pt idx="0">
                  <c:v>61.431870669745962</c:v>
                </c:pt>
                <c:pt idx="1">
                  <c:v>60.24096385542169</c:v>
                </c:pt>
                <c:pt idx="2">
                  <c:v>73.958333333333343</c:v>
                </c:pt>
                <c:pt idx="3">
                  <c:v>55.319148936170215</c:v>
                </c:pt>
                <c:pt idx="4">
                  <c:v>44.444444444444443</c:v>
                </c:pt>
              </c:numCache>
            </c:numRef>
          </c:val>
          <c:extLst>
            <c:ext xmlns:c16="http://schemas.microsoft.com/office/drawing/2014/chart" uri="{C3380CC4-5D6E-409C-BE32-E72D297353CC}">
              <c16:uniqueId val="{00000001-D011-457A-983C-26FB906818D6}"/>
            </c:ext>
          </c:extLst>
        </c:ser>
        <c:ser>
          <c:idx val="2"/>
          <c:order val="2"/>
          <c:tx>
            <c:strRef>
              <c:f>'Q8'!$AJ$13</c:f>
              <c:strCache>
                <c:ptCount val="1"/>
                <c:pt idx="0">
                  <c:v>Zeitpunkt | Periodo</c:v>
                </c:pt>
              </c:strCache>
            </c:strRef>
          </c:tx>
          <c:spPr>
            <a:solidFill>
              <a:schemeClr val="accent3"/>
            </a:solidFill>
          </c:spPr>
          <c:invertIfNegative val="0"/>
          <c:dLbls>
            <c:spPr>
              <a:noFill/>
              <a:ln>
                <a:noFill/>
              </a:ln>
              <a:effectLst/>
            </c:spPr>
            <c:txPr>
              <a:bodyPr wrap="square" lIns="38100" tIns="19050" rIns="38100" bIns="19050" anchor="ctr">
                <a:spAutoFit/>
              </a:bodyPr>
              <a:lstStyle/>
              <a:p>
                <a:pPr>
                  <a:defRPr sz="900"/>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'Q8'!$AG$14:$AG$18</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'Q8'!$AJ$14:$AJ$18</c:f>
              <c:numCache>
                <c:formatCode>0.0</c:formatCode>
                <c:ptCount val="5"/>
                <c:pt idx="0">
                  <c:v>38.106235565819865</c:v>
                </c:pt>
                <c:pt idx="1">
                  <c:v>46.184738955823299</c:v>
                </c:pt>
                <c:pt idx="2">
                  <c:v>15.625</c:v>
                </c:pt>
                <c:pt idx="3">
                  <c:v>38.297872340425535</c:v>
                </c:pt>
                <c:pt idx="4">
                  <c:v>41.666666666666671</c:v>
                </c:pt>
              </c:numCache>
            </c:numRef>
          </c:val>
          <c:extLst>
            <c:ext xmlns:c16="http://schemas.microsoft.com/office/drawing/2014/chart" uri="{C3380CC4-5D6E-409C-BE32-E72D297353CC}">
              <c16:uniqueId val="{00000002-D011-457A-983C-26FB906818D6}"/>
            </c:ext>
          </c:extLst>
        </c:ser>
        <c:ser>
          <c:idx val="3"/>
          <c:order val="3"/>
          <c:tx>
            <c:strRef>
              <c:f>'Q8'!$AK$13</c:f>
              <c:strCache>
                <c:ptCount val="1"/>
                <c:pt idx="0">
                  <c:v>Vergütung | Compenso</c:v>
                </c:pt>
              </c:strCache>
            </c:strRef>
          </c:tx>
          <c:spPr>
            <a:solidFill>
              <a:srgbClr val="008000"/>
            </a:solidFill>
          </c:spPr>
          <c:invertIfNegative val="0"/>
          <c:dLbls>
            <c:spPr>
              <a:noFill/>
              <a:ln>
                <a:noFill/>
              </a:ln>
              <a:effectLst/>
            </c:spPr>
            <c:txPr>
              <a:bodyPr wrap="square" lIns="38100" tIns="19050" rIns="38100" bIns="19050" anchor="ctr">
                <a:spAutoFit/>
              </a:bodyPr>
              <a:lstStyle/>
              <a:p>
                <a:pPr>
                  <a:defRPr sz="900"/>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'Q8'!$AG$14:$AG$18</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'Q8'!$AK$14:$AK$18</c:f>
              <c:numCache>
                <c:formatCode>0.0</c:formatCode>
                <c:ptCount val="5"/>
                <c:pt idx="0">
                  <c:v>8.3140877598152425</c:v>
                </c:pt>
                <c:pt idx="1">
                  <c:v>9.6385542168674707</c:v>
                </c:pt>
                <c:pt idx="2">
                  <c:v>3.125</c:v>
                </c:pt>
                <c:pt idx="3">
                  <c:v>6.3829787234042552</c:v>
                </c:pt>
                <c:pt idx="4">
                  <c:v>16.666666666666664</c:v>
                </c:pt>
              </c:numCache>
            </c:numRef>
          </c:val>
          <c:extLst>
            <c:ext xmlns:c16="http://schemas.microsoft.com/office/drawing/2014/chart" uri="{C3380CC4-5D6E-409C-BE32-E72D297353CC}">
              <c16:uniqueId val="{00000003-D011-457A-983C-26FB906818D6}"/>
            </c:ext>
          </c:extLst>
        </c:ser>
        <c:ser>
          <c:idx val="4"/>
          <c:order val="4"/>
          <c:tx>
            <c:strRef>
              <c:f>'Q8'!$AL$13</c:f>
              <c:strCache>
                <c:ptCount val="1"/>
                <c:pt idx="0">
                  <c:v>Nähe Wohnort | Vicinanza residenza</c:v>
                </c:pt>
              </c:strCache>
            </c:strRef>
          </c:tx>
          <c:spPr>
            <a:solidFill>
              <a:schemeClr val="accent1">
                <a:lumMod val="40000"/>
                <a:lumOff val="60000"/>
              </a:schemeClr>
            </a:solidFill>
          </c:spPr>
          <c:invertIfNegative val="0"/>
          <c:dLbls>
            <c:spPr>
              <a:noFill/>
              <a:ln>
                <a:noFill/>
              </a:ln>
              <a:effectLst/>
            </c:spPr>
            <c:txPr>
              <a:bodyPr wrap="square" lIns="38100" tIns="19050" rIns="38100" bIns="19050" anchor="ctr">
                <a:spAutoFit/>
              </a:bodyPr>
              <a:lstStyle/>
              <a:p>
                <a:pPr>
                  <a:defRPr sz="900"/>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'Q8'!$AG$14:$AG$18</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'Q8'!$AL$14:$AL$18</c:f>
              <c:numCache>
                <c:formatCode>0.0</c:formatCode>
                <c:ptCount val="5"/>
                <c:pt idx="0">
                  <c:v>15.473441108545035</c:v>
                </c:pt>
                <c:pt idx="1">
                  <c:v>17.269076305220885</c:v>
                </c:pt>
                <c:pt idx="2">
                  <c:v>7.291666666666667</c:v>
                </c:pt>
                <c:pt idx="3">
                  <c:v>23.404255319148938</c:v>
                </c:pt>
                <c:pt idx="4">
                  <c:v>16.666666666666664</c:v>
                </c:pt>
              </c:numCache>
            </c:numRef>
          </c:val>
          <c:extLst>
            <c:ext xmlns:c16="http://schemas.microsoft.com/office/drawing/2014/chart" uri="{C3380CC4-5D6E-409C-BE32-E72D297353CC}">
              <c16:uniqueId val="{00000004-D011-457A-983C-26FB906818D6}"/>
            </c:ext>
          </c:extLst>
        </c:ser>
        <c:ser>
          <c:idx val="5"/>
          <c:order val="5"/>
          <c:tx>
            <c:strRef>
              <c:f>'Q8'!$AM$13</c:f>
              <c:strCache>
                <c:ptCount val="1"/>
                <c:pt idx="0">
                  <c:v>Nähe Studienort | Vicinanza luogo di studio</c:v>
                </c:pt>
              </c:strCache>
            </c:strRef>
          </c:tx>
          <c:spPr>
            <a:solidFill>
              <a:schemeClr val="accent2">
                <a:lumMod val="60000"/>
                <a:lumOff val="40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'Q8'!$AG$14:$AG$18</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'Q8'!$AM$14:$AM$18</c:f>
              <c:numCache>
                <c:formatCode>0.0</c:formatCode>
                <c:ptCount val="5"/>
                <c:pt idx="0">
                  <c:v>6.4665127020785222</c:v>
                </c:pt>
                <c:pt idx="1">
                  <c:v>5.6224899598393572</c:v>
                </c:pt>
                <c:pt idx="2">
                  <c:v>7.291666666666667</c:v>
                </c:pt>
                <c:pt idx="3">
                  <c:v>6.3829787234042552</c:v>
                </c:pt>
                <c:pt idx="4">
                  <c:v>11.111111111111111</c:v>
                </c:pt>
              </c:numCache>
            </c:numRef>
          </c:val>
          <c:extLst>
            <c:ext xmlns:c16="http://schemas.microsoft.com/office/drawing/2014/chart" uri="{C3380CC4-5D6E-409C-BE32-E72D297353CC}">
              <c16:uniqueId val="{00000006-D011-457A-983C-26FB906818D6}"/>
            </c:ext>
          </c:extLst>
        </c:ser>
        <c:ser>
          <c:idx val="6"/>
          <c:order val="6"/>
          <c:tx>
            <c:strRef>
              <c:f>'Q8'!$AN$13</c:f>
              <c:strCache>
                <c:ptCount val="1"/>
                <c:pt idx="0">
                  <c:v>Anderes | Altro</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'Q8'!$AG$14:$AG$18</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'Q8'!$AN$14:$AN$18</c:f>
              <c:numCache>
                <c:formatCode>0.0</c:formatCode>
                <c:ptCount val="5"/>
                <c:pt idx="0">
                  <c:v>4.8498845265588919</c:v>
                </c:pt>
                <c:pt idx="1">
                  <c:v>3.2128514056224895</c:v>
                </c:pt>
                <c:pt idx="2">
                  <c:v>10.416666666666668</c:v>
                </c:pt>
                <c:pt idx="3">
                  <c:v>4.2553191489361701</c:v>
                </c:pt>
                <c:pt idx="4">
                  <c:v>2.7777777777777777</c:v>
                </c:pt>
              </c:numCache>
            </c:numRef>
          </c:val>
          <c:extLst>
            <c:ext xmlns:c16="http://schemas.microsoft.com/office/drawing/2014/chart" uri="{C3380CC4-5D6E-409C-BE32-E72D297353CC}">
              <c16:uniqueId val="{00000007-D011-457A-983C-26FB906818D6}"/>
            </c:ext>
          </c:extLst>
        </c:ser>
        <c:dLbls>
          <c:dLblPos val="outEnd"/>
          <c:showLegendKey val="0"/>
          <c:showVal val="1"/>
          <c:showCatName val="0"/>
          <c:showSerName val="0"/>
          <c:showPercent val="0"/>
          <c:showBubbleSize val="0"/>
        </c:dLbls>
        <c:gapWidth val="94"/>
        <c:overlap val="-2"/>
        <c:axId val="128445696"/>
        <c:axId val="128434272"/>
      </c:barChart>
      <c:catAx>
        <c:axId val="128445696"/>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nchor="t" anchorCtr="0"/>
          <a:lstStyle/>
          <a:p>
            <a:pPr>
              <a:defRPr sz="900">
                <a:solidFill>
                  <a:schemeClr val="tx1"/>
                </a:solidFill>
              </a:defRPr>
            </a:pPr>
            <a:endParaRPr lang="de-DE"/>
          </a:p>
        </c:txPr>
        <c:crossAx val="128434272"/>
        <c:crosses val="autoZero"/>
        <c:auto val="1"/>
        <c:lblAlgn val="ctr"/>
        <c:lblOffset val="100"/>
        <c:noMultiLvlLbl val="0"/>
      </c:catAx>
      <c:valAx>
        <c:axId val="128434272"/>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high"/>
        <c:spPr>
          <a:noFill/>
          <a:ln>
            <a:noFill/>
          </a:ln>
          <a:effectLst/>
        </c:spPr>
        <c:txPr>
          <a:bodyPr rot="-60000000" vert="horz"/>
          <a:lstStyle/>
          <a:p>
            <a:pPr>
              <a:defRPr sz="900">
                <a:solidFill>
                  <a:schemeClr val="tx1"/>
                </a:solidFill>
              </a:defRPr>
            </a:pPr>
            <a:endParaRPr lang="de-DE"/>
          </a:p>
        </c:txPr>
        <c:crossAx val="128445696"/>
        <c:crosses val="autoZero"/>
        <c:crossBetween val="between"/>
      </c:valAx>
      <c:spPr>
        <a:noFill/>
        <a:ln>
          <a:noFill/>
        </a:ln>
        <a:effectLst/>
      </c:spPr>
    </c:plotArea>
    <c:legend>
      <c:legendPos val="r"/>
      <c:layout>
        <c:manualLayout>
          <c:xMode val="edge"/>
          <c:yMode val="edge"/>
          <c:x val="3.6526175657140669E-2"/>
          <c:y val="0.87085089781942548"/>
          <c:w val="0.96256820883868399"/>
          <c:h val="0.12601186230186459"/>
        </c:manualLayout>
      </c:layout>
      <c:overlay val="0"/>
      <c:txPr>
        <a:bodyPr/>
        <a:lstStyle/>
        <a:p>
          <a:pPr>
            <a:defRPr sz="900"/>
          </a:pPr>
          <a:endParaRPr lang="de-DE"/>
        </a:p>
      </c:txPr>
    </c:legend>
    <c:plotVisOnly val="1"/>
    <c:dispBlanksAs val="gap"/>
    <c:showDLblsOverMax val="0"/>
  </c:chart>
  <c:spPr>
    <a:solidFill>
      <a:schemeClr val="bg1"/>
    </a:solidFill>
    <a:ln w="317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842448320929859"/>
          <c:y val="8.8090012099217102E-2"/>
          <c:w val="0.61359148148148135"/>
          <c:h val="0.8090988304093567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'Etichette bilingui'!$A$28:$A$34</c:f>
              <c:strCache>
                <c:ptCount val="7"/>
                <c:pt idx="0">
                  <c:v>Auszuübende Tätigkeit
Attività desiderata</c:v>
                </c:pt>
                <c:pt idx="1">
                  <c:v>Gewünschte Einrichtung
Struttura desiderata</c:v>
                </c:pt>
                <c:pt idx="2">
                  <c:v>Zeitpunkt
Periodo</c:v>
                </c:pt>
                <c:pt idx="3">
                  <c:v>Nähe Wohnort
Vicinanza residenza</c:v>
                </c:pt>
                <c:pt idx="4">
                  <c:v>Finanzielle Vergütung
Compenso</c:v>
                </c:pt>
                <c:pt idx="5">
                  <c:v>Nähe Studienort
Vicinanza luogo di studio</c:v>
                </c:pt>
                <c:pt idx="6">
                  <c:v>Anderes
Altro</c:v>
                </c:pt>
              </c:strCache>
            </c:strRef>
          </c:cat>
          <c:val>
            <c:numRef>
              <c:f>'W Q8_MPC'!$H$27:$H$33</c:f>
              <c:numCache>
                <c:formatCode>General</c:formatCode>
                <c:ptCount val="7"/>
                <c:pt idx="0">
                  <c:v>64.2</c:v>
                </c:pt>
                <c:pt idx="1">
                  <c:v>61.4</c:v>
                </c:pt>
                <c:pt idx="2" formatCode="0.0">
                  <c:v>38.1</c:v>
                </c:pt>
                <c:pt idx="3" formatCode="0.0">
                  <c:v>15.5</c:v>
                </c:pt>
                <c:pt idx="4" formatCode="0.0">
                  <c:v>8.3000000000000007</c:v>
                </c:pt>
                <c:pt idx="5" formatCode="0.0">
                  <c:v>6.5</c:v>
                </c:pt>
                <c:pt idx="6" formatCode="0.0">
                  <c:v>4.8</c:v>
                </c:pt>
              </c:numCache>
            </c:numRef>
          </c:val>
          <c:extLst>
            <c:ext xmlns:c16="http://schemas.microsoft.com/office/drawing/2014/chart" uri="{C3380CC4-5D6E-409C-BE32-E72D297353CC}">
              <c16:uniqueId val="{00000000-7998-41C1-9C35-8A8D6F7EF04B}"/>
            </c:ext>
          </c:extLst>
        </c:ser>
        <c:dLbls>
          <c:dLblPos val="outEnd"/>
          <c:showLegendKey val="0"/>
          <c:showVal val="1"/>
          <c:showCatName val="0"/>
          <c:showSerName val="0"/>
          <c:showPercent val="0"/>
          <c:showBubbleSize val="0"/>
        </c:dLbls>
        <c:gapWidth val="90"/>
        <c:axId val="128434816"/>
        <c:axId val="128438624"/>
      </c:barChart>
      <c:catAx>
        <c:axId val="1284348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t" anchorCtr="0"/>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128438624"/>
        <c:crosses val="autoZero"/>
        <c:auto val="1"/>
        <c:lblAlgn val="ctr"/>
        <c:lblOffset val="100"/>
        <c:noMultiLvlLbl val="0"/>
      </c:catAx>
      <c:valAx>
        <c:axId val="128438624"/>
        <c:scaling>
          <c:orientation val="minMax"/>
          <c:max val="100"/>
        </c:scaling>
        <c:delete val="0"/>
        <c:axPos val="b"/>
        <c:majorGridlines>
          <c:spPr>
            <a:ln w="9525" cap="flat" cmpd="sng" algn="ctr">
              <a:solidFill>
                <a:schemeClr val="tx1">
                  <a:lumMod val="15000"/>
                  <a:lumOff val="85000"/>
                </a:schemeClr>
              </a:solidFill>
              <a:prstDash val="solid"/>
              <a:round/>
            </a:ln>
            <a:effectLst/>
          </c:spPr>
        </c:majorGridlines>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128434816"/>
        <c:crosses val="max"/>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prstDash val="solid"/>
      <a:round/>
    </a:ln>
    <a:effectLst/>
  </c:spPr>
  <c:txPr>
    <a:bodyPr/>
    <a:lstStyle/>
    <a:p>
      <a:pPr>
        <a:defRPr>
          <a:latin typeface="Source Sans Pro Light" panose="020B0403030403020204" pitchFamily="34" charset="0"/>
        </a:defRPr>
      </a:pPr>
      <a:endParaRPr lang="de-DE"/>
    </a:p>
  </c:txPr>
  <c:printSettings>
    <c:headerFooter/>
    <c:pageMargins b="0.75" l="0"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Source Sans Pro Light" panose="020B0403030403020204" pitchFamily="34" charset="0"/>
                <a:ea typeface="+mn-ea"/>
                <a:cs typeface="+mn-cs"/>
              </a:defRPr>
            </a:pPr>
            <a:r>
              <a:rPr lang="en-US" sz="1100" b="0" i="0" kern="1200" baseline="0">
                <a:solidFill>
                  <a:srgbClr val="000000"/>
                </a:solidFill>
                <a:effectLst/>
                <a:latin typeface="Source Sans Pro" panose="020B0503030403020204" pitchFamily="34" charset="0"/>
              </a:rPr>
              <a:t>Verteilung nach Studiengangsart</a:t>
            </a:r>
            <a:endParaRPr lang="it-IT" sz="1100" b="0">
              <a:effectLst/>
            </a:endParaRPr>
          </a:p>
        </c:rich>
      </c:tx>
      <c:layout>
        <c:manualLayout>
          <c:xMode val="edge"/>
          <c:yMode val="edge"/>
          <c:x val="3.3604259259259271E-2"/>
          <c:y val="4.8274853801169589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Source Sans Pro Light" panose="020B0403030403020204" pitchFamily="34" charset="0"/>
              <a:ea typeface="+mn-ea"/>
              <a:cs typeface="+mn-cs"/>
            </a:defRPr>
          </a:pPr>
          <a:endParaRPr lang="de-DE"/>
        </a:p>
      </c:txPr>
    </c:title>
    <c:autoTitleDeleted val="0"/>
    <c:plotArea>
      <c:layout>
        <c:manualLayout>
          <c:layoutTarget val="inner"/>
          <c:xMode val="edge"/>
          <c:yMode val="edge"/>
          <c:x val="0.28220902777777779"/>
          <c:y val="0.14301736111111113"/>
          <c:w val="0.43254291489425883"/>
          <c:h val="0.76118712806684741"/>
        </c:manualLayout>
      </c:layout>
      <c:doughnutChart>
        <c:varyColors val="1"/>
        <c:ser>
          <c:idx val="0"/>
          <c:order val="0"/>
          <c:spPr>
            <a:solidFill>
              <a:schemeClr val="accent1"/>
            </a:solidFill>
            <a:ln w="38100" cap="flat" cmpd="sng" algn="ctr">
              <a:solidFill>
                <a:srgbClr val="FFFFFF">
                  <a:lumMod val="100000"/>
                </a:srgbClr>
              </a:solidFill>
              <a:prstDash val="solid"/>
              <a:round/>
              <a:headEnd type="none" w="med" len="med"/>
              <a:tailEnd type="none" w="med" len="med"/>
            </a:ln>
          </c:spPr>
          <c:dPt>
            <c:idx val="0"/>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1-F68E-4E1D-AA72-C69E00323FFF}"/>
              </c:ext>
            </c:extLst>
          </c:dPt>
          <c:dPt>
            <c:idx val="1"/>
            <c:bubble3D val="0"/>
            <c:spPr>
              <a:solidFill>
                <a:schemeClr val="accent2"/>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3-F68E-4E1D-AA72-C69E00323FFF}"/>
              </c:ext>
            </c:extLst>
          </c:dPt>
          <c:dPt>
            <c:idx val="2"/>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5-F68E-4E1D-AA72-C69E00323FFF}"/>
              </c:ext>
            </c:extLst>
          </c:dPt>
          <c:dPt>
            <c:idx val="3"/>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7-F68E-4E1D-AA72-C69E00323FFF}"/>
              </c:ext>
            </c:extLst>
          </c:dPt>
          <c:dPt>
            <c:idx val="4"/>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9-F68E-4E1D-AA72-C69E00323FFF}"/>
              </c:ext>
            </c:extLst>
          </c:dPt>
          <c:dPt>
            <c:idx val="5"/>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B-F68E-4E1D-AA72-C69E00323FFF}"/>
              </c:ext>
            </c:extLst>
          </c:dPt>
          <c:dLbls>
            <c:dLbl>
              <c:idx val="0"/>
              <c:layout>
                <c:manualLayout>
                  <c:x val="3.9462037037037039E-2"/>
                  <c:y val="0.1443377192982456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68E-4E1D-AA72-C69E00323FFF}"/>
                </c:ext>
              </c:extLst>
            </c:dLbl>
            <c:dLbl>
              <c:idx val="1"/>
              <c:layout>
                <c:manualLayout>
                  <c:x val="-0.10923759259259259"/>
                  <c:y val="-0.1176929824561403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F68E-4E1D-AA72-C69E00323FFF}"/>
                </c:ext>
              </c:extLst>
            </c:dLbl>
            <c:dLbl>
              <c:idx val="2"/>
              <c:layout>
                <c:manualLayout>
                  <c:x val="0.10196953329306087"/>
                  <c:y val="-5.062835428160523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68E-4E1D-AA72-C69E00323FFF}"/>
                </c:ext>
              </c:extLst>
            </c:dLbl>
            <c:dLbl>
              <c:idx val="3"/>
              <c:layout>
                <c:manualLayout>
                  <c:x val="0.10547956658695254"/>
                  <c:y val="8.04745959372649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F68E-4E1D-AA72-C69E00323FFF}"/>
                </c:ext>
              </c:extLst>
            </c:dLbl>
            <c:dLbl>
              <c:idx val="4"/>
              <c:layout>
                <c:manualLayout>
                  <c:x val="-0.14009851851851851"/>
                  <c:y val="0.147284210526315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F68E-4E1D-AA72-C69E00323FFF}"/>
                </c:ext>
              </c:extLst>
            </c:dLbl>
            <c:dLbl>
              <c:idx val="5"/>
              <c:layout>
                <c:manualLayout>
                  <c:x val="-9.5250000000000001E-2"/>
                  <c:y val="-9.113425925925931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F68E-4E1D-AA72-C69E00323FF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1"/>
            <c:showCatName val="1"/>
            <c:showSerName val="0"/>
            <c:showPercent val="0"/>
            <c:showBubbleSize val="0"/>
            <c:separator>
</c:separator>
            <c:showLeaderLines val="1"/>
            <c:leaderLines>
              <c:spPr>
                <a:ln w="6350" cap="flat" cmpd="sng" algn="ctr">
                  <a:solidFill>
                    <a:schemeClr val="accent3"/>
                  </a:solidFill>
                  <a:prstDash val="solid"/>
                  <a:round/>
                </a:ln>
                <a:effectLst/>
              </c:spPr>
            </c:leaderLines>
            <c:extLst>
              <c:ext xmlns:c15="http://schemas.microsoft.com/office/drawing/2012/chart" uri="{CE6537A1-D6FC-4f65-9D91-7224C49458BB}"/>
            </c:extLst>
          </c:dLbls>
          <c:cat>
            <c:strRef>
              <c:f>'W Panoramica generale'!$B$44:$B$45</c:f>
              <c:strCache>
                <c:ptCount val="2"/>
                <c:pt idx="0">
                  <c:v>Bachelor</c:v>
                </c:pt>
                <c:pt idx="1">
                  <c:v>Master</c:v>
                </c:pt>
              </c:strCache>
            </c:strRef>
          </c:cat>
          <c:val>
            <c:numRef>
              <c:f>'W Panoramica generale'!$D$44:$D$45</c:f>
              <c:numCache>
                <c:formatCode>0.0%</c:formatCode>
                <c:ptCount val="2"/>
                <c:pt idx="0">
                  <c:v>0.88479262672811065</c:v>
                </c:pt>
                <c:pt idx="1">
                  <c:v>0.1152073732718894</c:v>
                </c:pt>
              </c:numCache>
            </c:numRef>
          </c:val>
          <c:extLst>
            <c:ext xmlns:c16="http://schemas.microsoft.com/office/drawing/2014/chart" uri="{C3380CC4-5D6E-409C-BE32-E72D297353CC}">
              <c16:uniqueId val="{0000000C-F68E-4E1D-AA72-C69E00323FFF}"/>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3175" cap="flat" cmpd="sng" algn="ctr">
      <a:solidFill>
        <a:schemeClr val="accent4"/>
      </a:solidFill>
      <a:prstDash val="solid"/>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00370370370377E-2"/>
          <c:y val="6.6429824561403505E-2"/>
          <c:w val="0.94278574074074095"/>
          <c:h val="0.62368538011695906"/>
        </c:manualLayout>
      </c:layout>
      <c:barChart>
        <c:barDir val="col"/>
        <c:grouping val="clustered"/>
        <c:varyColors val="0"/>
        <c:ser>
          <c:idx val="0"/>
          <c:order val="0"/>
          <c:spPr>
            <a:solidFill>
              <a:schemeClr val="accent1"/>
            </a:solidFill>
          </c:spPr>
          <c:invertIfNegative val="0"/>
          <c:dLbls>
            <c:spPr>
              <a:noFill/>
              <a:ln>
                <a:noFill/>
              </a:ln>
              <a:effectLst/>
            </c:spPr>
            <c:txPr>
              <a:bodyPr wrap="square" lIns="38100" tIns="19050" rIns="38100" bIns="19050" anchor="ctr">
                <a:spAutoFit/>
              </a:bodyPr>
              <a:lstStyle/>
              <a:p>
                <a:pPr>
                  <a:defRPr sz="900"/>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'Etichette bilingui'!$G$30:$G$34</c:f>
              <c:strCache>
                <c:ptCount val="5"/>
                <c:pt idx="0">
                  <c:v>Ein spezifisches Berufsfeld kennenlernen
Conoscere settore professionale</c:v>
                </c:pt>
                <c:pt idx="1">
                  <c:v>Praktische Anwendung Studienerkentnisse
Mettere in pratica le conoscenze</c:v>
                </c:pt>
                <c:pt idx="2">
                  <c:v>Kontakte für Einstieg in die Arbeitswelt
Contratti per l'ingresso nel mondo del lavoro</c:v>
                </c:pt>
                <c:pt idx="3">
                  <c:v>Vermerk im (CV)
Riportare l'esperienza sul CV</c:v>
                </c:pt>
                <c:pt idx="4">
                  <c:v>Vergütung
Compenso</c:v>
                </c:pt>
              </c:strCache>
            </c:strRef>
          </c:cat>
          <c:val>
            <c:numRef>
              <c:f>'Q9'!$U$3:$Y$3</c:f>
              <c:numCache>
                <c:formatCode>###0.0</c:formatCode>
                <c:ptCount val="5"/>
                <c:pt idx="0">
                  <c:v>6.1</c:v>
                </c:pt>
                <c:pt idx="1">
                  <c:v>5.7</c:v>
                </c:pt>
                <c:pt idx="2">
                  <c:v>5.6</c:v>
                </c:pt>
                <c:pt idx="3">
                  <c:v>5.2</c:v>
                </c:pt>
                <c:pt idx="4">
                  <c:v>3</c:v>
                </c:pt>
              </c:numCache>
            </c:numRef>
          </c:val>
          <c:extLst>
            <c:ext xmlns:c16="http://schemas.microsoft.com/office/drawing/2014/chart" uri="{C3380CC4-5D6E-409C-BE32-E72D297353CC}">
              <c16:uniqueId val="{00000000-7998-41C1-9C35-8A8D6F7EF04B}"/>
            </c:ext>
          </c:extLst>
        </c:ser>
        <c:dLbls>
          <c:dLblPos val="outEnd"/>
          <c:showLegendKey val="0"/>
          <c:showVal val="1"/>
          <c:showCatName val="0"/>
          <c:showSerName val="0"/>
          <c:showPercent val="0"/>
          <c:showBubbleSize val="0"/>
        </c:dLbls>
        <c:gapWidth val="90"/>
        <c:axId val="128442432"/>
        <c:axId val="128441344"/>
      </c:barChart>
      <c:catAx>
        <c:axId val="128442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nchor="t" anchorCtr="0"/>
          <a:lstStyle/>
          <a:p>
            <a:pPr>
              <a:defRPr sz="900">
                <a:solidFill>
                  <a:schemeClr val="tx1"/>
                </a:solidFill>
              </a:defRPr>
            </a:pPr>
            <a:endParaRPr lang="de-DE"/>
          </a:p>
        </c:txPr>
        <c:crossAx val="128441344"/>
        <c:crosses val="autoZero"/>
        <c:auto val="1"/>
        <c:lblAlgn val="ctr"/>
        <c:lblOffset val="100"/>
        <c:noMultiLvlLbl val="0"/>
      </c:catAx>
      <c:valAx>
        <c:axId val="128441344"/>
        <c:scaling>
          <c:orientation val="minMax"/>
          <c:max val="7"/>
          <c:min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vert="horz"/>
          <a:lstStyle/>
          <a:p>
            <a:pPr>
              <a:defRPr sz="900">
                <a:solidFill>
                  <a:schemeClr val="tx1"/>
                </a:solidFill>
              </a:defRPr>
            </a:pPr>
            <a:endParaRPr lang="de-DE"/>
          </a:p>
        </c:txPr>
        <c:crossAx val="128442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5551092262324E-2"/>
          <c:y val="4.2047334321795339E-2"/>
          <c:w val="0.9265296652262377"/>
          <c:h val="0.58516373323499959"/>
        </c:manualLayout>
      </c:layout>
      <c:barChart>
        <c:barDir val="col"/>
        <c:grouping val="clustered"/>
        <c:varyColors val="0"/>
        <c:ser>
          <c:idx val="0"/>
          <c:order val="0"/>
          <c:tx>
            <c:strRef>
              <c:f>Etichette!$D$24</c:f>
              <c:strCache>
                <c:ptCount val="1"/>
                <c:pt idx="0">
                  <c:v>Vergütung
Compenso</c:v>
                </c:pt>
              </c:strCache>
            </c:strRef>
          </c:tx>
          <c:spPr>
            <a:solidFill>
              <a:schemeClr val="accent1"/>
            </a:solidFill>
            <a:ln>
              <a:noFill/>
            </a:ln>
            <a:effectLst/>
          </c:spPr>
          <c:invertIfNegative val="0"/>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'Q9'!$B$4:$B$9</c:f>
              <c:strCache>
                <c:ptCount val="6"/>
                <c:pt idx="0">
                  <c:v>Insgesamt</c:v>
                </c:pt>
                <c:pt idx="1">
                  <c:v>Economics and Management</c:v>
                </c:pt>
                <c:pt idx="2">
                  <c:v>Education</c:v>
                </c:pt>
                <c:pt idx="3">
                  <c:v>Science and Tecnology</c:v>
                </c:pt>
                <c:pt idx="4">
                  <c:v>Computer Science</c:v>
                </c:pt>
                <c:pt idx="5">
                  <c:v>Design and Art</c:v>
                </c:pt>
              </c:strCache>
            </c:strRef>
          </c:cat>
          <c:val>
            <c:numRef>
              <c:f>'Q9'!$C$4:$C$9</c:f>
              <c:numCache>
                <c:formatCode>###0.0</c:formatCode>
                <c:ptCount val="6"/>
                <c:pt idx="0">
                  <c:v>2.9537037037037051</c:v>
                </c:pt>
                <c:pt idx="1">
                  <c:v>3.3991935483870965</c:v>
                </c:pt>
                <c:pt idx="2">
                  <c:v>1.885416666666667</c:v>
                </c:pt>
                <c:pt idx="3">
                  <c:v>2.7446808510638303</c:v>
                </c:pt>
                <c:pt idx="4">
                  <c:v>3.1111111111111116</c:v>
                </c:pt>
                <c:pt idx="5">
                  <c:v>2.2000000000000002</c:v>
                </c:pt>
              </c:numCache>
            </c:numRef>
          </c:val>
          <c:extLst>
            <c:ext xmlns:c16="http://schemas.microsoft.com/office/drawing/2014/chart" uri="{C3380CC4-5D6E-409C-BE32-E72D297353CC}">
              <c16:uniqueId val="{00000001-9851-4CF4-B183-DD94C49EB2B5}"/>
            </c:ext>
          </c:extLst>
        </c:ser>
        <c:ser>
          <c:idx val="1"/>
          <c:order val="1"/>
          <c:tx>
            <c:strRef>
              <c:f>Etichette!$D$22</c:f>
              <c:strCache>
                <c:ptCount val="1"/>
                <c:pt idx="0">
                  <c:v>Kontakte für Einstieg in die Arbeitswelt
Contratti per l'ingresso nel mondo del lavoro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'Q9'!$B$4:$B$9</c:f>
              <c:strCache>
                <c:ptCount val="6"/>
                <c:pt idx="0">
                  <c:v>Insgesamt</c:v>
                </c:pt>
                <c:pt idx="1">
                  <c:v>Economics and Management</c:v>
                </c:pt>
                <c:pt idx="2">
                  <c:v>Education</c:v>
                </c:pt>
                <c:pt idx="3">
                  <c:v>Science and Tecnology</c:v>
                </c:pt>
                <c:pt idx="4">
                  <c:v>Computer Science</c:v>
                </c:pt>
                <c:pt idx="5">
                  <c:v>Design and Art</c:v>
                </c:pt>
              </c:strCache>
            </c:strRef>
          </c:cat>
          <c:val>
            <c:numRef>
              <c:f>'Q9'!$D$4:$D$9</c:f>
              <c:numCache>
                <c:formatCode>###0.0</c:formatCode>
                <c:ptCount val="6"/>
                <c:pt idx="0">
                  <c:v>5.6296296296296298</c:v>
                </c:pt>
                <c:pt idx="1">
                  <c:v>5.7701612903225827</c:v>
                </c:pt>
                <c:pt idx="2">
                  <c:v>5.3645833333333348</c:v>
                </c:pt>
                <c:pt idx="3">
                  <c:v>5.6595744680851068</c:v>
                </c:pt>
                <c:pt idx="4">
                  <c:v>5.2777777777777777</c:v>
                </c:pt>
                <c:pt idx="5">
                  <c:v>6</c:v>
                </c:pt>
              </c:numCache>
            </c:numRef>
          </c:val>
          <c:extLst>
            <c:ext xmlns:c16="http://schemas.microsoft.com/office/drawing/2014/chart" uri="{C3380CC4-5D6E-409C-BE32-E72D297353CC}">
              <c16:uniqueId val="{00000002-C9B9-42E4-A293-0AA0B9DFCE12}"/>
            </c:ext>
          </c:extLst>
        </c:ser>
        <c:ser>
          <c:idx val="2"/>
          <c:order val="2"/>
          <c:tx>
            <c:strRef>
              <c:f>Etichette!$D$20</c:f>
              <c:strCache>
                <c:ptCount val="1"/>
                <c:pt idx="0">
                  <c:v>Ein spezifisches Berufsfeld kennenlernen
Conoscere settore professionale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'Q9'!$B$4:$B$9</c:f>
              <c:strCache>
                <c:ptCount val="6"/>
                <c:pt idx="0">
                  <c:v>Insgesamt</c:v>
                </c:pt>
                <c:pt idx="1">
                  <c:v>Economics and Management</c:v>
                </c:pt>
                <c:pt idx="2">
                  <c:v>Education</c:v>
                </c:pt>
                <c:pt idx="3">
                  <c:v>Science and Tecnology</c:v>
                </c:pt>
                <c:pt idx="4">
                  <c:v>Computer Science</c:v>
                </c:pt>
                <c:pt idx="5">
                  <c:v>Design and Art</c:v>
                </c:pt>
              </c:strCache>
            </c:strRef>
          </c:cat>
          <c:val>
            <c:numRef>
              <c:f>'Q9'!$E$4:$E$9</c:f>
              <c:numCache>
                <c:formatCode>###0.0</c:formatCode>
                <c:ptCount val="6"/>
                <c:pt idx="0">
                  <c:v>6.0902777777777741</c:v>
                </c:pt>
                <c:pt idx="1">
                  <c:v>5.9959677419354813</c:v>
                </c:pt>
                <c:pt idx="2">
                  <c:v>6.3645833333333321</c:v>
                </c:pt>
                <c:pt idx="3">
                  <c:v>6.3191489361702109</c:v>
                </c:pt>
                <c:pt idx="4">
                  <c:v>5.7500000000000009</c:v>
                </c:pt>
                <c:pt idx="5">
                  <c:v>5.8</c:v>
                </c:pt>
              </c:numCache>
            </c:numRef>
          </c:val>
          <c:extLst>
            <c:ext xmlns:c16="http://schemas.microsoft.com/office/drawing/2014/chart" uri="{C3380CC4-5D6E-409C-BE32-E72D297353CC}">
              <c16:uniqueId val="{00000003-C9B9-42E4-A293-0AA0B9DFCE12}"/>
            </c:ext>
          </c:extLst>
        </c:ser>
        <c:ser>
          <c:idx val="3"/>
          <c:order val="3"/>
          <c:tx>
            <c:strRef>
              <c:f>Etichette!$D$21</c:f>
              <c:strCache>
                <c:ptCount val="1"/>
                <c:pt idx="0">
                  <c:v>Praktische Anwendung Studienerkentnisse
Mettere in pratica le conoscenze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'Q9'!$B$4:$B$9</c:f>
              <c:strCache>
                <c:ptCount val="6"/>
                <c:pt idx="0">
                  <c:v>Insgesamt</c:v>
                </c:pt>
                <c:pt idx="1">
                  <c:v>Economics and Management</c:v>
                </c:pt>
                <c:pt idx="2">
                  <c:v>Education</c:v>
                </c:pt>
                <c:pt idx="3">
                  <c:v>Science and Tecnology</c:v>
                </c:pt>
                <c:pt idx="4">
                  <c:v>Computer Science</c:v>
                </c:pt>
                <c:pt idx="5">
                  <c:v>Design and Art</c:v>
                </c:pt>
              </c:strCache>
            </c:strRef>
          </c:cat>
          <c:val>
            <c:numRef>
              <c:f>'Q9'!$F$4:$F$9</c:f>
              <c:numCache>
                <c:formatCode>###0.0</c:formatCode>
                <c:ptCount val="6"/>
                <c:pt idx="0">
                  <c:v>5.6944444444444411</c:v>
                </c:pt>
                <c:pt idx="1">
                  <c:v>5.5725806451612954</c:v>
                </c:pt>
                <c:pt idx="2">
                  <c:v>5.8541666666666679</c:v>
                </c:pt>
                <c:pt idx="3">
                  <c:v>5.8936170212765955</c:v>
                </c:pt>
                <c:pt idx="4">
                  <c:v>5.8333333333333321</c:v>
                </c:pt>
                <c:pt idx="5">
                  <c:v>5.8</c:v>
                </c:pt>
              </c:numCache>
            </c:numRef>
          </c:val>
          <c:extLst>
            <c:ext xmlns:c16="http://schemas.microsoft.com/office/drawing/2014/chart" uri="{C3380CC4-5D6E-409C-BE32-E72D297353CC}">
              <c16:uniqueId val="{00000004-C9B9-42E4-A293-0AA0B9DFCE12}"/>
            </c:ext>
          </c:extLst>
        </c:ser>
        <c:ser>
          <c:idx val="4"/>
          <c:order val="4"/>
          <c:tx>
            <c:strRef>
              <c:f>Etichette!$D$23</c:f>
              <c:strCache>
                <c:ptCount val="1"/>
                <c:pt idx="0">
                  <c:v>Vermerk im (CV)
Riportare l'esperienza sul CV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'Q9'!$B$4:$B$9</c:f>
              <c:strCache>
                <c:ptCount val="6"/>
                <c:pt idx="0">
                  <c:v>Insgesamt</c:v>
                </c:pt>
                <c:pt idx="1">
                  <c:v>Economics and Management</c:v>
                </c:pt>
                <c:pt idx="2">
                  <c:v>Education</c:v>
                </c:pt>
                <c:pt idx="3">
                  <c:v>Science and Tecnology</c:v>
                </c:pt>
                <c:pt idx="4">
                  <c:v>Computer Science</c:v>
                </c:pt>
                <c:pt idx="5">
                  <c:v>Design and Art</c:v>
                </c:pt>
              </c:strCache>
            </c:strRef>
          </c:cat>
          <c:val>
            <c:numRef>
              <c:f>'Q9'!$G$4:$G$9</c:f>
              <c:numCache>
                <c:formatCode>###0.0</c:formatCode>
                <c:ptCount val="6"/>
                <c:pt idx="0">
                  <c:v>5.182870370370372</c:v>
                </c:pt>
                <c:pt idx="1">
                  <c:v>5.4596774193548416</c:v>
                </c:pt>
                <c:pt idx="2">
                  <c:v>4.6041666666666661</c:v>
                </c:pt>
                <c:pt idx="3">
                  <c:v>4.8085106382978733</c:v>
                </c:pt>
                <c:pt idx="4">
                  <c:v>5.2499999999999991</c:v>
                </c:pt>
                <c:pt idx="5">
                  <c:v>5.6</c:v>
                </c:pt>
              </c:numCache>
            </c:numRef>
          </c:val>
          <c:extLst>
            <c:ext xmlns:c16="http://schemas.microsoft.com/office/drawing/2014/chart" uri="{C3380CC4-5D6E-409C-BE32-E72D297353CC}">
              <c16:uniqueId val="{00000005-C9B9-42E4-A293-0AA0B9DFCE12}"/>
            </c:ext>
          </c:extLst>
        </c:ser>
        <c:dLbls>
          <c:dLblPos val="outEnd"/>
          <c:showLegendKey val="0"/>
          <c:showVal val="1"/>
          <c:showCatName val="0"/>
          <c:showSerName val="0"/>
          <c:showPercent val="0"/>
          <c:showBubbleSize val="0"/>
        </c:dLbls>
        <c:gapWidth val="182"/>
        <c:axId val="128435904"/>
        <c:axId val="128433728"/>
      </c:barChart>
      <c:catAx>
        <c:axId val="128435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mj-lt"/>
                <a:ea typeface="+mn-ea"/>
                <a:cs typeface="+mn-cs"/>
              </a:defRPr>
            </a:pPr>
            <a:endParaRPr lang="de-DE"/>
          </a:p>
        </c:txPr>
        <c:crossAx val="128433728"/>
        <c:crosses val="autoZero"/>
        <c:auto val="1"/>
        <c:lblAlgn val="ctr"/>
        <c:lblOffset val="100"/>
        <c:noMultiLvlLbl val="0"/>
      </c:catAx>
      <c:valAx>
        <c:axId val="128433728"/>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128435904"/>
        <c:crosses val="autoZero"/>
        <c:crossBetween val="between"/>
      </c:valAx>
      <c:spPr>
        <a:noFill/>
        <a:ln>
          <a:noFill/>
        </a:ln>
        <a:effectLst/>
      </c:spPr>
    </c:plotArea>
    <c:legend>
      <c:legendPos val="b"/>
      <c:layout>
        <c:manualLayout>
          <c:xMode val="edge"/>
          <c:yMode val="edge"/>
          <c:x val="4.3385170528564963E-2"/>
          <c:y val="0.76594780319800115"/>
          <c:w val="0.95339608830214839"/>
          <c:h val="0.15895281286308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legend>
    <c:plotVisOnly val="1"/>
    <c:dispBlanksAs val="gap"/>
    <c:showDLblsOverMax val="0"/>
  </c:chart>
  <c:spPr>
    <a:solidFill>
      <a:schemeClr val="bg2"/>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97037037037043E-2"/>
          <c:y val="7.876491228070176E-2"/>
          <c:w val="0.90515103664468055"/>
          <c:h val="0.68645906432748538"/>
        </c:manualLayout>
      </c:layout>
      <c:barChart>
        <c:barDir val="col"/>
        <c:grouping val="clustered"/>
        <c:varyColors val="0"/>
        <c:ser>
          <c:idx val="0"/>
          <c:order val="0"/>
          <c:spPr>
            <a:solidFill>
              <a:schemeClr val="accent1"/>
            </a:solidFill>
            <a:ln>
              <a:noFill/>
            </a:ln>
            <a:effectLst/>
          </c:spPr>
          <c:invertIfNegative val="0"/>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'Q10'!$H$1:$J$1</c:f>
              <c:strCache>
                <c:ptCount val="3"/>
                <c:pt idx="0">
                  <c:v>Problemlose Einarbeitung
Inserimento non problematico</c:v>
                </c:pt>
                <c:pt idx="1">
                  <c:v>Berücksichtigtung eigener Interessen
Sono stati considerati i propri interessi</c:v>
                </c:pt>
                <c:pt idx="2">
                  <c:v>Überfordernde Tätigkeiten
Pretese eccessive</c:v>
                </c:pt>
              </c:strCache>
            </c:strRef>
          </c:cat>
          <c:val>
            <c:numRef>
              <c:f>'Q10'!$H$2:$J$2</c:f>
              <c:numCache>
                <c:formatCode>###0.0</c:formatCode>
                <c:ptCount val="3"/>
                <c:pt idx="0">
                  <c:v>6.1458333333333339</c:v>
                </c:pt>
                <c:pt idx="1">
                  <c:v>5.810185185185186</c:v>
                </c:pt>
                <c:pt idx="2">
                  <c:v>2.606481481481481</c:v>
                </c:pt>
              </c:numCache>
            </c:numRef>
          </c:val>
          <c:extLst>
            <c:ext xmlns:c16="http://schemas.microsoft.com/office/drawing/2014/chart" uri="{C3380CC4-5D6E-409C-BE32-E72D297353CC}">
              <c16:uniqueId val="{00000001-9851-4CF4-B183-DD94C49EB2B5}"/>
            </c:ext>
          </c:extLst>
        </c:ser>
        <c:dLbls>
          <c:dLblPos val="outEnd"/>
          <c:showLegendKey val="0"/>
          <c:showVal val="1"/>
          <c:showCatName val="0"/>
          <c:showSerName val="0"/>
          <c:showPercent val="0"/>
          <c:showBubbleSize val="0"/>
        </c:dLbls>
        <c:gapWidth val="182"/>
        <c:axId val="27126304"/>
        <c:axId val="27106176"/>
      </c:barChart>
      <c:catAx>
        <c:axId val="2712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mj-lt"/>
                <a:ea typeface="+mn-ea"/>
                <a:cs typeface="+mn-cs"/>
              </a:defRPr>
            </a:pPr>
            <a:endParaRPr lang="de-DE"/>
          </a:p>
        </c:txPr>
        <c:crossAx val="27106176"/>
        <c:crosses val="autoZero"/>
        <c:auto val="1"/>
        <c:lblAlgn val="ctr"/>
        <c:lblOffset val="100"/>
        <c:noMultiLvlLbl val="0"/>
      </c:catAx>
      <c:valAx>
        <c:axId val="27106176"/>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27126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651031780331863E-2"/>
          <c:y val="6.0396454622624246E-2"/>
          <c:w val="0.90515103664468055"/>
          <c:h val="0.63447076023391813"/>
        </c:manualLayout>
      </c:layout>
      <c:barChart>
        <c:barDir val="col"/>
        <c:grouping val="clustered"/>
        <c:varyColors val="0"/>
        <c:ser>
          <c:idx val="0"/>
          <c:order val="0"/>
          <c:tx>
            <c:strRef>
              <c:f>'Q10'!$B$29</c:f>
              <c:strCache>
                <c:ptCount val="1"/>
                <c:pt idx="0">
                  <c:v>in Südtirol</c:v>
                </c:pt>
              </c:strCache>
            </c:strRef>
          </c:tx>
          <c:spPr>
            <a:solidFill>
              <a:schemeClr val="accent1"/>
            </a:solidFill>
            <a:ln>
              <a:noFill/>
            </a:ln>
            <a:effectLst/>
          </c:spPr>
          <c:invertIfNegative val="0"/>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'Q10'!$H$1:$J$1</c:f>
              <c:strCache>
                <c:ptCount val="3"/>
                <c:pt idx="0">
                  <c:v>Problemlose Einarbeitung
Inserimento non problematico</c:v>
                </c:pt>
                <c:pt idx="1">
                  <c:v>Berücksichtigtung eigener Interessen
Sono stati considerati i propri interessi</c:v>
                </c:pt>
                <c:pt idx="2">
                  <c:v>Überfordernde Tätigkeiten
Pretese eccessive</c:v>
                </c:pt>
              </c:strCache>
            </c:strRef>
          </c:cat>
          <c:val>
            <c:numRef>
              <c:f>'Q10'!$C$29:$E$29</c:f>
              <c:numCache>
                <c:formatCode>###0.0</c:formatCode>
                <c:ptCount val="3"/>
                <c:pt idx="0">
                  <c:v>6.1272727272727314</c:v>
                </c:pt>
                <c:pt idx="1">
                  <c:v>5.8290909090909091</c:v>
                </c:pt>
                <c:pt idx="2">
                  <c:v>2.4981818181818189</c:v>
                </c:pt>
              </c:numCache>
            </c:numRef>
          </c:val>
          <c:extLst>
            <c:ext xmlns:c16="http://schemas.microsoft.com/office/drawing/2014/chart" uri="{C3380CC4-5D6E-409C-BE32-E72D297353CC}">
              <c16:uniqueId val="{00000001-9851-4CF4-B183-DD94C49EB2B5}"/>
            </c:ext>
          </c:extLst>
        </c:ser>
        <c:ser>
          <c:idx val="1"/>
          <c:order val="1"/>
          <c:tx>
            <c:strRef>
              <c:f>'Q10'!$B$30</c:f>
              <c:strCache>
                <c:ptCount val="1"/>
                <c:pt idx="0">
                  <c:v>im restlichen Italien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'Q10'!$H$1:$J$1</c:f>
              <c:strCache>
                <c:ptCount val="3"/>
                <c:pt idx="0">
                  <c:v>Problemlose Einarbeitung
Inserimento non problematico</c:v>
                </c:pt>
                <c:pt idx="1">
                  <c:v>Berücksichtigtung eigener Interessen
Sono stati considerati i propri interessi</c:v>
                </c:pt>
                <c:pt idx="2">
                  <c:v>Überfordernde Tätigkeiten
Pretese eccessive</c:v>
                </c:pt>
              </c:strCache>
            </c:strRef>
          </c:cat>
          <c:val>
            <c:numRef>
              <c:f>'Q10'!$C$30:$E$30</c:f>
              <c:numCache>
                <c:formatCode>###0.0</c:formatCode>
                <c:ptCount val="3"/>
                <c:pt idx="0">
                  <c:v>6.2906976744186052</c:v>
                </c:pt>
                <c:pt idx="1">
                  <c:v>5.604651162790697</c:v>
                </c:pt>
                <c:pt idx="2">
                  <c:v>2.9767441860465116</c:v>
                </c:pt>
              </c:numCache>
            </c:numRef>
          </c:val>
          <c:extLst>
            <c:ext xmlns:c16="http://schemas.microsoft.com/office/drawing/2014/chart" uri="{C3380CC4-5D6E-409C-BE32-E72D297353CC}">
              <c16:uniqueId val="{00000002-9851-4CF4-B183-DD94C49EB2B5}"/>
            </c:ext>
          </c:extLst>
        </c:ser>
        <c:ser>
          <c:idx val="2"/>
          <c:order val="2"/>
          <c:tx>
            <c:strRef>
              <c:f>'Q10'!$B$31</c:f>
              <c:strCache>
                <c:ptCount val="1"/>
                <c:pt idx="0">
                  <c:v>im deutschsprachigen Ausland (D/A/CH)</c:v>
                </c:pt>
              </c:strCache>
            </c:strRef>
          </c:tx>
          <c:spPr>
            <a:solidFill>
              <a:schemeClr val="accent3"/>
            </a:solidFill>
            <a:ln>
              <a:noFill/>
            </a:ln>
            <a:effectLst/>
          </c:spPr>
          <c:invertIfNegative val="0"/>
          <c:dLbls>
            <c:dLbl>
              <c:idx val="2"/>
              <c:layout>
                <c:manualLayout>
                  <c:x val="1.5948959311567568E-3"/>
                  <c:y val="2.69905533063427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51-4CF4-B183-DD94C49EB2B5}"/>
                </c:ext>
              </c:extLst>
            </c:dLbl>
            <c:dLbl>
              <c:idx val="7"/>
              <c:layout>
                <c:manualLayout>
                  <c:x val="-1.5948959311567568E-3"/>
                  <c:y val="2.69905533063427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'Q10'!$H$1:$J$1</c:f>
              <c:strCache>
                <c:ptCount val="3"/>
                <c:pt idx="0">
                  <c:v>Problemlose Einarbeitung
Inserimento non problematico</c:v>
                </c:pt>
                <c:pt idx="1">
                  <c:v>Berücksichtigtung eigener Interessen
Sono stati considerati i propri interessi</c:v>
                </c:pt>
                <c:pt idx="2">
                  <c:v>Überfordernde Tätigkeiten
Pretese eccessive</c:v>
                </c:pt>
              </c:strCache>
            </c:strRef>
          </c:cat>
          <c:val>
            <c:numRef>
              <c:f>'Q10'!$C$31:$E$31</c:f>
              <c:numCache>
                <c:formatCode>###0.0</c:formatCode>
                <c:ptCount val="3"/>
                <c:pt idx="0">
                  <c:v>5.9787234042553186</c:v>
                </c:pt>
                <c:pt idx="1">
                  <c:v>5.8936170212765946</c:v>
                </c:pt>
                <c:pt idx="2">
                  <c:v>2.1489361702127661</c:v>
                </c:pt>
              </c:numCache>
            </c:numRef>
          </c:val>
          <c:extLst>
            <c:ext xmlns:c16="http://schemas.microsoft.com/office/drawing/2014/chart" uri="{C3380CC4-5D6E-409C-BE32-E72D297353CC}">
              <c16:uniqueId val="{00000005-9851-4CF4-B183-DD94C49EB2B5}"/>
            </c:ext>
          </c:extLst>
        </c:ser>
        <c:ser>
          <c:idx val="3"/>
          <c:order val="3"/>
          <c:tx>
            <c:strRef>
              <c:f>'Q10'!$B$32</c:f>
              <c:strCache>
                <c:ptCount val="1"/>
                <c:pt idx="0">
                  <c:v>in einem anderen Land</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'Q10'!$C$32:$E$32</c:f>
              <c:numCache>
                <c:formatCode>###0.0</c:formatCode>
                <c:ptCount val="3"/>
                <c:pt idx="0">
                  <c:v>6.1666666666666661</c:v>
                </c:pt>
                <c:pt idx="1">
                  <c:v>6.166666666666667</c:v>
                </c:pt>
                <c:pt idx="2">
                  <c:v>3.416666666666667</c:v>
                </c:pt>
              </c:numCache>
            </c:numRef>
          </c:val>
          <c:extLst>
            <c:ext xmlns:c16="http://schemas.microsoft.com/office/drawing/2014/chart" uri="{C3380CC4-5D6E-409C-BE32-E72D297353CC}">
              <c16:uniqueId val="{00000000-01FA-4346-99B9-9E38718D5610}"/>
            </c:ext>
          </c:extLst>
        </c:ser>
        <c:dLbls>
          <c:dLblPos val="outEnd"/>
          <c:showLegendKey val="0"/>
          <c:showVal val="1"/>
          <c:showCatName val="0"/>
          <c:showSerName val="0"/>
          <c:showPercent val="0"/>
          <c:showBubbleSize val="0"/>
        </c:dLbls>
        <c:gapWidth val="182"/>
        <c:axId val="27126848"/>
        <c:axId val="27104000"/>
      </c:barChart>
      <c:catAx>
        <c:axId val="27126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mj-lt"/>
                <a:ea typeface="+mn-ea"/>
                <a:cs typeface="+mn-cs"/>
              </a:defRPr>
            </a:pPr>
            <a:endParaRPr lang="de-DE"/>
          </a:p>
        </c:txPr>
        <c:crossAx val="27104000"/>
        <c:crosses val="autoZero"/>
        <c:auto val="1"/>
        <c:lblAlgn val="ctr"/>
        <c:lblOffset val="100"/>
        <c:noMultiLvlLbl val="0"/>
      </c:catAx>
      <c:valAx>
        <c:axId val="27104000"/>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27126848"/>
        <c:crosses val="autoZero"/>
        <c:crossBetween val="between"/>
      </c:valAx>
      <c:spPr>
        <a:noFill/>
        <a:ln>
          <a:noFill/>
        </a:ln>
        <a:effectLst/>
      </c:spPr>
    </c:plotArea>
    <c:legend>
      <c:legendPos val="b"/>
      <c:layout>
        <c:manualLayout>
          <c:xMode val="edge"/>
          <c:yMode val="edge"/>
          <c:x val="0.13047321964335609"/>
          <c:y val="0.86449882953819956"/>
          <c:w val="0.81142231566603917"/>
          <c:h val="9.9891891891891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9685530542647"/>
          <c:y val="6.9368004041370876E-2"/>
          <c:w val="0.89371600419587349"/>
          <c:h val="0.55135932942069243"/>
        </c:manualLayout>
      </c:layout>
      <c:barChart>
        <c:barDir val="col"/>
        <c:grouping val="clustered"/>
        <c:varyColors val="0"/>
        <c:ser>
          <c:idx val="0"/>
          <c:order val="0"/>
          <c:tx>
            <c:strRef>
              <c:f>'Etichette bilingui'!$A$3</c:f>
              <c:strCache>
                <c:ptCount val="1"/>
                <c:pt idx="0">
                  <c:v>Wirtschaftswissenschaften
Economia (N=249)</c:v>
                </c:pt>
              </c:strCache>
            </c:strRef>
          </c:tx>
          <c:spPr>
            <a:solidFill>
              <a:schemeClr val="accent1"/>
            </a:solidFill>
            <a:ln>
              <a:noFill/>
            </a:ln>
            <a:effectLst/>
          </c:spPr>
          <c:invertIfNegative val="0"/>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'Q10'!$H$1:$J$1</c:f>
              <c:strCache>
                <c:ptCount val="3"/>
                <c:pt idx="0">
                  <c:v>Problemlose Einarbeitung
Inserimento non problematico</c:v>
                </c:pt>
                <c:pt idx="1">
                  <c:v>Berücksichtigtung eigener Interessen
Sono stati considerati i propri interessi</c:v>
                </c:pt>
                <c:pt idx="2">
                  <c:v>Überfordernde Tätigkeiten
Pretese eccessive</c:v>
                </c:pt>
              </c:strCache>
            </c:strRef>
          </c:cat>
          <c:val>
            <c:numRef>
              <c:f>'Q10'!$C$4:$E$4</c:f>
              <c:numCache>
                <c:formatCode>###0.0</c:formatCode>
                <c:ptCount val="3"/>
                <c:pt idx="0">
                  <c:v>6.1451612903225801</c:v>
                </c:pt>
                <c:pt idx="1">
                  <c:v>5.6854838709677402</c:v>
                </c:pt>
                <c:pt idx="2">
                  <c:v>2.7782258064516125</c:v>
                </c:pt>
              </c:numCache>
            </c:numRef>
          </c:val>
          <c:extLst>
            <c:ext xmlns:c16="http://schemas.microsoft.com/office/drawing/2014/chart" uri="{C3380CC4-5D6E-409C-BE32-E72D297353CC}">
              <c16:uniqueId val="{00000001-9851-4CF4-B183-DD94C49EB2B5}"/>
            </c:ext>
          </c:extLst>
        </c:ser>
        <c:ser>
          <c:idx val="1"/>
          <c:order val="1"/>
          <c:tx>
            <c:strRef>
              <c:f>'Etichette bilingui'!$A$4</c:f>
              <c:strCache>
                <c:ptCount val="1"/>
                <c:pt idx="0">
                  <c:v>Bildungswissenschaften (*)
Scienze della formazione (*) (N=97)</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'Q10'!$H$1:$J$1</c:f>
              <c:strCache>
                <c:ptCount val="3"/>
                <c:pt idx="0">
                  <c:v>Problemlose Einarbeitung
Inserimento non problematico</c:v>
                </c:pt>
                <c:pt idx="1">
                  <c:v>Berücksichtigtung eigener Interessen
Sono stati considerati i propri interessi</c:v>
                </c:pt>
                <c:pt idx="2">
                  <c:v>Überfordernde Tätigkeiten
Pretese eccessive</c:v>
                </c:pt>
              </c:strCache>
            </c:strRef>
          </c:cat>
          <c:val>
            <c:numRef>
              <c:f>'Q10'!$C$5:$E$5</c:f>
              <c:numCache>
                <c:formatCode>###0.0</c:formatCode>
                <c:ptCount val="3"/>
                <c:pt idx="0">
                  <c:v>6.0729166666666679</c:v>
                </c:pt>
                <c:pt idx="1">
                  <c:v>6.145833333333333</c:v>
                </c:pt>
                <c:pt idx="2">
                  <c:v>2.177083333333333</c:v>
                </c:pt>
              </c:numCache>
            </c:numRef>
          </c:val>
          <c:extLst>
            <c:ext xmlns:c16="http://schemas.microsoft.com/office/drawing/2014/chart" uri="{C3380CC4-5D6E-409C-BE32-E72D297353CC}">
              <c16:uniqueId val="{00000002-9851-4CF4-B183-DD94C49EB2B5}"/>
            </c:ext>
          </c:extLst>
        </c:ser>
        <c:ser>
          <c:idx val="2"/>
          <c:order val="2"/>
          <c:tx>
            <c:strRef>
              <c:f>'Etichette bilingui'!$A$5</c:f>
              <c:strCache>
                <c:ptCount val="1"/>
                <c:pt idx="0">
                  <c:v>Naturwissenschaften und Technik
Scienze e tecnologie (N=47)</c:v>
                </c:pt>
              </c:strCache>
            </c:strRef>
          </c:tx>
          <c:spPr>
            <a:solidFill>
              <a:schemeClr val="accent3"/>
            </a:solidFill>
            <a:ln>
              <a:noFill/>
            </a:ln>
            <a:effectLst/>
          </c:spPr>
          <c:invertIfNegative val="0"/>
          <c:dLbls>
            <c:dLbl>
              <c:idx val="2"/>
              <c:layout>
                <c:manualLayout>
                  <c:x val="1.5948959311567568E-3"/>
                  <c:y val="2.69905533063427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51-4CF4-B183-DD94C49EB2B5}"/>
                </c:ext>
              </c:extLst>
            </c:dLbl>
            <c:dLbl>
              <c:idx val="7"/>
              <c:layout>
                <c:manualLayout>
                  <c:x val="-1.5948959311567568E-3"/>
                  <c:y val="2.69905533063427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'Q10'!$H$1:$J$1</c:f>
              <c:strCache>
                <c:ptCount val="3"/>
                <c:pt idx="0">
                  <c:v>Problemlose Einarbeitung
Inserimento non problematico</c:v>
                </c:pt>
                <c:pt idx="1">
                  <c:v>Berücksichtigtung eigener Interessen
Sono stati considerati i propri interessi</c:v>
                </c:pt>
                <c:pt idx="2">
                  <c:v>Überfordernde Tätigkeiten
Pretese eccessive</c:v>
                </c:pt>
              </c:strCache>
            </c:strRef>
          </c:cat>
          <c:val>
            <c:numRef>
              <c:f>'Q10'!$C$6:$E$6</c:f>
              <c:numCache>
                <c:formatCode>###0.0</c:formatCode>
                <c:ptCount val="3"/>
                <c:pt idx="0">
                  <c:v>6.2553191489361701</c:v>
                </c:pt>
                <c:pt idx="1">
                  <c:v>5.787234042553191</c:v>
                </c:pt>
                <c:pt idx="2">
                  <c:v>2.2340425531914891</c:v>
                </c:pt>
              </c:numCache>
            </c:numRef>
          </c:val>
          <c:extLst>
            <c:ext xmlns:c16="http://schemas.microsoft.com/office/drawing/2014/chart" uri="{C3380CC4-5D6E-409C-BE32-E72D297353CC}">
              <c16:uniqueId val="{00000005-9851-4CF4-B183-DD94C49EB2B5}"/>
            </c:ext>
          </c:extLst>
        </c:ser>
        <c:ser>
          <c:idx val="3"/>
          <c:order val="3"/>
          <c:tx>
            <c:strRef>
              <c:f>'Etichette bilingui'!$A$6</c:f>
              <c:strCache>
                <c:ptCount val="1"/>
                <c:pt idx="0">
                  <c:v>Informatik
Informatica (N=36)</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'Q10'!$C$7:$E$7</c:f>
              <c:numCache>
                <c:formatCode>###0.0</c:formatCode>
                <c:ptCount val="3"/>
                <c:pt idx="0">
                  <c:v>6.1388888888888884</c:v>
                </c:pt>
                <c:pt idx="1">
                  <c:v>5.7222222222222214</c:v>
                </c:pt>
                <c:pt idx="2">
                  <c:v>2.8611111111111112</c:v>
                </c:pt>
              </c:numCache>
            </c:numRef>
          </c:val>
          <c:extLst>
            <c:ext xmlns:c16="http://schemas.microsoft.com/office/drawing/2014/chart" uri="{C3380CC4-5D6E-409C-BE32-E72D297353CC}">
              <c16:uniqueId val="{00000000-9CF7-4A2F-80B5-5F818DBC106B}"/>
            </c:ext>
          </c:extLst>
        </c:ser>
        <c:ser>
          <c:idx val="4"/>
          <c:order val="4"/>
          <c:tx>
            <c:strRef>
              <c:f>'Etichette bilingui'!$A$7</c:f>
              <c:strCache>
                <c:ptCount val="1"/>
                <c:pt idx="0">
                  <c:v>Design und Künste
Design e arti (N=5)</c:v>
                </c:pt>
              </c:strCache>
            </c:strRef>
          </c:tx>
          <c:spPr>
            <a:solidFill>
              <a:schemeClr val="accent3">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'Q10'!$C$8:$E$8</c:f>
              <c:numCache>
                <c:formatCode>###0.0</c:formatCode>
                <c:ptCount val="3"/>
                <c:pt idx="0">
                  <c:v>6.6</c:v>
                </c:pt>
                <c:pt idx="1">
                  <c:v>6.4</c:v>
                </c:pt>
                <c:pt idx="2">
                  <c:v>4</c:v>
                </c:pt>
              </c:numCache>
            </c:numRef>
          </c:val>
          <c:extLst>
            <c:ext xmlns:c16="http://schemas.microsoft.com/office/drawing/2014/chart" uri="{C3380CC4-5D6E-409C-BE32-E72D297353CC}">
              <c16:uniqueId val="{00000001-9CF7-4A2F-80B5-5F818DBC106B}"/>
            </c:ext>
          </c:extLst>
        </c:ser>
        <c:dLbls>
          <c:dLblPos val="outEnd"/>
          <c:showLegendKey val="0"/>
          <c:showVal val="1"/>
          <c:showCatName val="0"/>
          <c:showSerName val="0"/>
          <c:showPercent val="0"/>
          <c:showBubbleSize val="0"/>
        </c:dLbls>
        <c:gapWidth val="182"/>
        <c:axId val="27103456"/>
        <c:axId val="27128480"/>
      </c:barChart>
      <c:catAx>
        <c:axId val="2710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mj-lt"/>
                <a:ea typeface="+mn-ea"/>
                <a:cs typeface="+mn-cs"/>
              </a:defRPr>
            </a:pPr>
            <a:endParaRPr lang="de-DE"/>
          </a:p>
        </c:txPr>
        <c:crossAx val="27128480"/>
        <c:crosses val="autoZero"/>
        <c:auto val="1"/>
        <c:lblAlgn val="ctr"/>
        <c:lblOffset val="100"/>
        <c:noMultiLvlLbl val="0"/>
      </c:catAx>
      <c:valAx>
        <c:axId val="27128480"/>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27103456"/>
        <c:crosses val="autoZero"/>
        <c:crossBetween val="between"/>
      </c:valAx>
      <c:spPr>
        <a:noFill/>
        <a:ln>
          <a:noFill/>
        </a:ln>
        <a:effectLst/>
      </c:spPr>
    </c:plotArea>
    <c:legend>
      <c:legendPos val="b"/>
      <c:layout>
        <c:manualLayout>
          <c:xMode val="edge"/>
          <c:yMode val="edge"/>
          <c:x val="0"/>
          <c:y val="0.72551360918578112"/>
          <c:w val="1"/>
          <c:h val="0.20954530617939088"/>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solidFill>
              <a:latin typeface="+mj-lt"/>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34074074074072E-2"/>
          <c:y val="6.7624561403508768E-2"/>
          <c:w val="0.90044740740740725"/>
          <c:h val="0.57134210526315798"/>
        </c:manualLayout>
      </c:layout>
      <c:barChart>
        <c:barDir val="col"/>
        <c:grouping val="clustered"/>
        <c:varyColors val="0"/>
        <c:ser>
          <c:idx val="0"/>
          <c:order val="0"/>
          <c:tx>
            <c:strRef>
              <c:f>'Q10'!$H$1</c:f>
              <c:strCache>
                <c:ptCount val="1"/>
                <c:pt idx="0">
                  <c:v>Problemlose Einarbeitung
Inserimento non problematico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bilingui'!$E$1:$E$4</c:f>
              <c:strCache>
                <c:ptCount val="4"/>
                <c:pt idx="0">
                  <c:v>Südtirol
Alto Adige</c:v>
                </c:pt>
                <c:pt idx="1">
                  <c:v>Italien
Italia</c:v>
                </c:pt>
                <c:pt idx="2">
                  <c:v>Deutschsprachiges Ausland
Paesi tedescofoni</c:v>
                </c:pt>
                <c:pt idx="3">
                  <c:v>Ausland ohne D A CH
Estero senza Paesi tedescofoni</c:v>
                </c:pt>
              </c:strCache>
            </c:strRef>
          </c:cat>
          <c:val>
            <c:numRef>
              <c:f>'Q10'!$C$29:$C$32</c:f>
              <c:numCache>
                <c:formatCode>###0.0</c:formatCode>
                <c:ptCount val="4"/>
                <c:pt idx="0">
                  <c:v>6.1272727272727314</c:v>
                </c:pt>
                <c:pt idx="1">
                  <c:v>6.2906976744186052</c:v>
                </c:pt>
                <c:pt idx="2">
                  <c:v>5.9787234042553186</c:v>
                </c:pt>
                <c:pt idx="3">
                  <c:v>6.1666666666666661</c:v>
                </c:pt>
              </c:numCache>
            </c:numRef>
          </c:val>
          <c:extLst>
            <c:ext xmlns:c16="http://schemas.microsoft.com/office/drawing/2014/chart" uri="{C3380CC4-5D6E-409C-BE32-E72D297353CC}">
              <c16:uniqueId val="{00000000-A25D-4691-9F76-807389DA13D6}"/>
            </c:ext>
          </c:extLst>
        </c:ser>
        <c:ser>
          <c:idx val="1"/>
          <c:order val="1"/>
          <c:tx>
            <c:strRef>
              <c:f>'Q10'!$I$1</c:f>
              <c:strCache>
                <c:ptCount val="1"/>
                <c:pt idx="0">
                  <c:v>Berücksichtigtung eigener Interessen
Sono stati considerati i propri interessi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bilingui'!$E$1:$E$4</c:f>
              <c:strCache>
                <c:ptCount val="4"/>
                <c:pt idx="0">
                  <c:v>Südtirol
Alto Adige</c:v>
                </c:pt>
                <c:pt idx="1">
                  <c:v>Italien
Italia</c:v>
                </c:pt>
                <c:pt idx="2">
                  <c:v>Deutschsprachiges Ausland
Paesi tedescofoni</c:v>
                </c:pt>
                <c:pt idx="3">
                  <c:v>Ausland ohne D A CH
Estero senza Paesi tedescofoni</c:v>
                </c:pt>
              </c:strCache>
            </c:strRef>
          </c:cat>
          <c:val>
            <c:numRef>
              <c:f>'Q10'!$D$29:$D$32</c:f>
              <c:numCache>
                <c:formatCode>###0.0</c:formatCode>
                <c:ptCount val="4"/>
                <c:pt idx="0">
                  <c:v>5.8290909090909091</c:v>
                </c:pt>
                <c:pt idx="1">
                  <c:v>5.604651162790697</c:v>
                </c:pt>
                <c:pt idx="2">
                  <c:v>5.8936170212765946</c:v>
                </c:pt>
                <c:pt idx="3">
                  <c:v>6.166666666666667</c:v>
                </c:pt>
              </c:numCache>
            </c:numRef>
          </c:val>
          <c:extLst>
            <c:ext xmlns:c16="http://schemas.microsoft.com/office/drawing/2014/chart" uri="{C3380CC4-5D6E-409C-BE32-E72D297353CC}">
              <c16:uniqueId val="{00000001-A25D-4691-9F76-807389DA13D6}"/>
            </c:ext>
          </c:extLst>
        </c:ser>
        <c:ser>
          <c:idx val="2"/>
          <c:order val="2"/>
          <c:tx>
            <c:strRef>
              <c:f>'Q10'!$J$1</c:f>
              <c:strCache>
                <c:ptCount val="1"/>
                <c:pt idx="0">
                  <c:v>Überfordernde Tätigkeiten
Pretese eccessive</c:v>
                </c:pt>
              </c:strCache>
            </c:strRef>
          </c:tx>
          <c:spPr>
            <a:solidFill>
              <a:schemeClr val="accent3"/>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bilingui'!$E$1:$E$4</c:f>
              <c:strCache>
                <c:ptCount val="4"/>
                <c:pt idx="0">
                  <c:v>Südtirol
Alto Adige</c:v>
                </c:pt>
                <c:pt idx="1">
                  <c:v>Italien
Italia</c:v>
                </c:pt>
                <c:pt idx="2">
                  <c:v>Deutschsprachiges Ausland
Paesi tedescofoni</c:v>
                </c:pt>
                <c:pt idx="3">
                  <c:v>Ausland ohne D A CH
Estero senza Paesi tedescofoni</c:v>
                </c:pt>
              </c:strCache>
            </c:strRef>
          </c:cat>
          <c:val>
            <c:numRef>
              <c:f>'Q10'!$E$29:$E$32</c:f>
              <c:numCache>
                <c:formatCode>###0.0</c:formatCode>
                <c:ptCount val="4"/>
                <c:pt idx="0">
                  <c:v>2.4981818181818189</c:v>
                </c:pt>
                <c:pt idx="1">
                  <c:v>2.9767441860465116</c:v>
                </c:pt>
                <c:pt idx="2">
                  <c:v>2.1489361702127661</c:v>
                </c:pt>
                <c:pt idx="3">
                  <c:v>3.416666666666667</c:v>
                </c:pt>
              </c:numCache>
            </c:numRef>
          </c:val>
          <c:extLst>
            <c:ext xmlns:c16="http://schemas.microsoft.com/office/drawing/2014/chart" uri="{C3380CC4-5D6E-409C-BE32-E72D297353CC}">
              <c16:uniqueId val="{00000002-A25D-4691-9F76-807389DA13D6}"/>
            </c:ext>
          </c:extLst>
        </c:ser>
        <c:dLbls>
          <c:dLblPos val="outEnd"/>
          <c:showLegendKey val="0"/>
          <c:showVal val="1"/>
          <c:showCatName val="0"/>
          <c:showSerName val="0"/>
          <c:showPercent val="0"/>
          <c:showBubbleSize val="0"/>
        </c:dLbls>
        <c:gapWidth val="182"/>
        <c:axId val="27127392"/>
        <c:axId val="27127936"/>
      </c:barChart>
      <c:catAx>
        <c:axId val="2712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mj-lt"/>
                <a:ea typeface="+mn-ea"/>
                <a:cs typeface="+mn-cs"/>
              </a:defRPr>
            </a:pPr>
            <a:endParaRPr lang="de-DE"/>
          </a:p>
        </c:txPr>
        <c:crossAx val="27127936"/>
        <c:crosses val="autoZero"/>
        <c:auto val="1"/>
        <c:lblAlgn val="ctr"/>
        <c:lblOffset val="100"/>
        <c:noMultiLvlLbl val="0"/>
      </c:catAx>
      <c:valAx>
        <c:axId val="271279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27127392"/>
        <c:crosses val="autoZero"/>
        <c:crossBetween val="between"/>
      </c:valAx>
      <c:spPr>
        <a:noFill/>
        <a:ln>
          <a:noFill/>
        </a:ln>
        <a:effectLst/>
      </c:spPr>
    </c:plotArea>
    <c:legend>
      <c:legendPos val="b"/>
      <c:layout>
        <c:manualLayout>
          <c:xMode val="edge"/>
          <c:yMode val="edge"/>
          <c:x val="0.11501711517723003"/>
          <c:y val="0.80267299570867923"/>
          <c:w val="0.81422887046896908"/>
          <c:h val="0.182406407244116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legend>
    <c:plotVisOnly val="1"/>
    <c:dispBlanksAs val="gap"/>
    <c:showDLblsOverMax val="0"/>
  </c:chart>
  <c:spPr>
    <a:solidFill>
      <a:sysClr val="window" lastClr="FFFFFF"/>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27407407407417E-2"/>
          <c:y val="4.163040935672515E-2"/>
          <c:w val="0.93309524792914356"/>
          <c:h val="0.69756835471326051"/>
        </c:manualLayout>
      </c:layout>
      <c:barChart>
        <c:barDir val="col"/>
        <c:grouping val="clustered"/>
        <c:varyColors val="0"/>
        <c:ser>
          <c:idx val="0"/>
          <c:order val="0"/>
          <c:spPr>
            <a:solidFill>
              <a:schemeClr val="accent1"/>
            </a:solidFill>
            <a:ln>
              <a:noFill/>
            </a:ln>
            <a:effectLst/>
          </c:spPr>
          <c:invertIfNegative val="0"/>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Etichette!$H$20:$H$24</c:f>
              <c:strCache>
                <c:ptCount val="5"/>
                <c:pt idx="0">
                  <c:v>Einblick in ein neues Fachgebiet
Conoscenza nuova materia</c:v>
                </c:pt>
                <c:pt idx="1">
                  <c:v>Ppraxisbezogene Arbeitsweise
Conoscenza nuova materia</c:v>
                </c:pt>
                <c:pt idx="2">
                  <c:v>Für beruflich relevante Interessen gelernt
Imparato cose significative per la professione</c:v>
                </c:pt>
                <c:pt idx="3">
                  <c:v>Umsetzbarkeit des universitären Wissens
Applicare sapere universitario</c:v>
                </c:pt>
                <c:pt idx="4">
                  <c:v>Routinetätigkeiten
Attività di routine</c:v>
                </c:pt>
              </c:strCache>
            </c:strRef>
          </c:cat>
          <c:val>
            <c:numRef>
              <c:f>'W Q11'!$J$4:$N$4</c:f>
              <c:numCache>
                <c:formatCode>###0.0</c:formatCode>
                <c:ptCount val="5"/>
                <c:pt idx="0">
                  <c:v>5.8981481481481461</c:v>
                </c:pt>
                <c:pt idx="1">
                  <c:v>5.9097222222222188</c:v>
                </c:pt>
                <c:pt idx="2">
                  <c:v>5.5509259259259212</c:v>
                </c:pt>
                <c:pt idx="3">
                  <c:v>3.9976851851851878</c:v>
                </c:pt>
                <c:pt idx="4">
                  <c:v>4.2013888888888866</c:v>
                </c:pt>
              </c:numCache>
            </c:numRef>
          </c:val>
          <c:extLst>
            <c:ext xmlns:c16="http://schemas.microsoft.com/office/drawing/2014/chart" uri="{C3380CC4-5D6E-409C-BE32-E72D297353CC}">
              <c16:uniqueId val="{00000001-9851-4CF4-B183-DD94C49EB2B5}"/>
            </c:ext>
          </c:extLst>
        </c:ser>
        <c:dLbls>
          <c:dLblPos val="outEnd"/>
          <c:showLegendKey val="0"/>
          <c:showVal val="1"/>
          <c:showCatName val="0"/>
          <c:showSerName val="0"/>
          <c:showPercent val="0"/>
          <c:showBubbleSize val="0"/>
        </c:dLbls>
        <c:gapWidth val="182"/>
        <c:axId val="21648464"/>
        <c:axId val="21653904"/>
      </c:barChart>
      <c:catAx>
        <c:axId val="2164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mj-lt"/>
                <a:ea typeface="+mn-ea"/>
                <a:cs typeface="+mn-cs"/>
              </a:defRPr>
            </a:pPr>
            <a:endParaRPr lang="de-DE"/>
          </a:p>
        </c:txPr>
        <c:crossAx val="21653904"/>
        <c:crosses val="autoZero"/>
        <c:auto val="1"/>
        <c:lblAlgn val="ctr"/>
        <c:lblOffset val="100"/>
        <c:noMultiLvlLbl val="0"/>
      </c:catAx>
      <c:valAx>
        <c:axId val="21653904"/>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21648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159274851408003E-2"/>
          <c:y val="2.0351250637344661E-2"/>
          <c:w val="0.9163337632790185"/>
          <c:h val="0.6148508768191141"/>
        </c:manualLayout>
      </c:layout>
      <c:barChart>
        <c:barDir val="col"/>
        <c:grouping val="clustered"/>
        <c:varyColors val="0"/>
        <c:ser>
          <c:idx val="0"/>
          <c:order val="0"/>
          <c:tx>
            <c:strRef>
              <c:f>'W Q11'!$J$3</c:f>
              <c:strCache>
                <c:ptCount val="1"/>
                <c:pt idx="0">
                  <c:v>Einblick in ein neues Fachgebiet | Conoscenza nuova materia</c:v>
                </c:pt>
              </c:strCache>
            </c:strRef>
          </c:tx>
          <c:spPr>
            <a:solidFill>
              <a:schemeClr val="accent1"/>
            </a:solidFill>
            <a:ln>
              <a:noFill/>
            </a:ln>
            <a:effectLst/>
          </c:spPr>
          <c:invertIfNegative val="0"/>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47-478E-84E7-643DB053C1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Q11'!$C$6:$C$10</c:f>
              <c:numCache>
                <c:formatCode>###0.0</c:formatCode>
                <c:ptCount val="5"/>
                <c:pt idx="0">
                  <c:v>5.8266129032258078</c:v>
                </c:pt>
                <c:pt idx="1">
                  <c:v>6.2604166666666661</c:v>
                </c:pt>
                <c:pt idx="2">
                  <c:v>5.7659574468085122</c:v>
                </c:pt>
                <c:pt idx="3">
                  <c:v>5.7777777777777759</c:v>
                </c:pt>
                <c:pt idx="4">
                  <c:v>4.5999999999999996</c:v>
                </c:pt>
              </c:numCache>
            </c:numRef>
          </c:val>
          <c:extLst>
            <c:ext xmlns:c16="http://schemas.microsoft.com/office/drawing/2014/chart" uri="{C3380CC4-5D6E-409C-BE32-E72D297353CC}">
              <c16:uniqueId val="{00000001-9851-4CF4-B183-DD94C49EB2B5}"/>
            </c:ext>
          </c:extLst>
        </c:ser>
        <c:ser>
          <c:idx val="1"/>
          <c:order val="1"/>
          <c:tx>
            <c:strRef>
              <c:f>'W Q11'!$L$3</c:f>
              <c:strCache>
                <c:ptCount val="1"/>
                <c:pt idx="0">
                  <c:v>Für beruflich relevante Interessen gelernt | Imparato cose significative per la professione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Q11'!$D$6:$D$10</c:f>
              <c:numCache>
                <c:formatCode>###0.0</c:formatCode>
                <c:ptCount val="5"/>
                <c:pt idx="0">
                  <c:v>5.806451612903226</c:v>
                </c:pt>
                <c:pt idx="1">
                  <c:v>6.0624999999999982</c:v>
                </c:pt>
                <c:pt idx="2">
                  <c:v>6.127659574468086</c:v>
                </c:pt>
                <c:pt idx="3">
                  <c:v>5.833333333333333</c:v>
                </c:pt>
                <c:pt idx="4">
                  <c:v>6.6</c:v>
                </c:pt>
              </c:numCache>
            </c:numRef>
          </c:val>
          <c:extLst>
            <c:ext xmlns:c16="http://schemas.microsoft.com/office/drawing/2014/chart" uri="{C3380CC4-5D6E-409C-BE32-E72D297353CC}">
              <c16:uniqueId val="{00000002-9851-4CF4-B183-DD94C49EB2B5}"/>
            </c:ext>
          </c:extLst>
        </c:ser>
        <c:ser>
          <c:idx val="2"/>
          <c:order val="2"/>
          <c:tx>
            <c:strRef>
              <c:f>'W Q11'!$M$3</c:f>
              <c:strCache>
                <c:ptCount val="1"/>
                <c:pt idx="0">
                  <c:v>Umsetzbarkeit des universitären Wissens | Applicare sapere universitario</c:v>
                </c:pt>
              </c:strCache>
            </c:strRef>
          </c:tx>
          <c:spPr>
            <a:solidFill>
              <a:schemeClr val="accent3"/>
            </a:solidFill>
            <a:ln>
              <a:noFill/>
            </a:ln>
            <a:effectLst/>
          </c:spPr>
          <c:invertIfNegative val="0"/>
          <c:dLbls>
            <c:dLbl>
              <c:idx val="2"/>
              <c:layout>
                <c:manualLayout>
                  <c:x val="1.5948959311567568E-3"/>
                  <c:y val="2.69905533063427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47-478E-84E7-643DB053C137}"/>
                </c:ext>
              </c:extLst>
            </c:dLbl>
            <c:dLbl>
              <c:idx val="7"/>
              <c:layout>
                <c:manualLayout>
                  <c:x val="-1.5948959311567568E-3"/>
                  <c:y val="2.69905533063427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47-478E-84E7-643DB053C1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Q11'!$E$6:$E$10</c:f>
              <c:numCache>
                <c:formatCode>###0.0</c:formatCode>
                <c:ptCount val="5"/>
                <c:pt idx="0">
                  <c:v>5.3508064516129021</c:v>
                </c:pt>
                <c:pt idx="1">
                  <c:v>6.1145833333333304</c:v>
                </c:pt>
                <c:pt idx="2">
                  <c:v>5.4042553191489349</c:v>
                </c:pt>
                <c:pt idx="3">
                  <c:v>5.5833333333333339</c:v>
                </c:pt>
                <c:pt idx="4">
                  <c:v>5.8</c:v>
                </c:pt>
              </c:numCache>
            </c:numRef>
          </c:val>
          <c:extLst>
            <c:ext xmlns:c16="http://schemas.microsoft.com/office/drawing/2014/chart" uri="{C3380CC4-5D6E-409C-BE32-E72D297353CC}">
              <c16:uniqueId val="{00000005-9851-4CF4-B183-DD94C49EB2B5}"/>
            </c:ext>
          </c:extLst>
        </c:ser>
        <c:ser>
          <c:idx val="3"/>
          <c:order val="3"/>
          <c:tx>
            <c:strRef>
              <c:f>'W Q11'!$N$3</c:f>
              <c:strCache>
                <c:ptCount val="1"/>
                <c:pt idx="0">
                  <c:v>Routinetätigkeiten | Attività di routine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Q11'!$F$6:$F$10</c:f>
              <c:numCache>
                <c:formatCode>###0.0</c:formatCode>
                <c:ptCount val="5"/>
                <c:pt idx="0">
                  <c:v>3.94758064516129</c:v>
                </c:pt>
                <c:pt idx="1">
                  <c:v>4.2395833333333321</c:v>
                </c:pt>
                <c:pt idx="2">
                  <c:v>3.5957446808510634</c:v>
                </c:pt>
                <c:pt idx="3">
                  <c:v>4.1388888888888893</c:v>
                </c:pt>
                <c:pt idx="4">
                  <c:v>4.5999999999999996</c:v>
                </c:pt>
              </c:numCache>
            </c:numRef>
          </c:val>
          <c:extLst>
            <c:ext xmlns:c16="http://schemas.microsoft.com/office/drawing/2014/chart" uri="{C3380CC4-5D6E-409C-BE32-E72D297353CC}">
              <c16:uniqueId val="{00000006-9851-4CF4-B183-DD94C49EB2B5}"/>
            </c:ext>
          </c:extLst>
        </c:ser>
        <c:ser>
          <c:idx val="4"/>
          <c:order val="4"/>
          <c:tx>
            <c:strRef>
              <c:f>'W Q11'!$K$3</c:f>
              <c:strCache>
                <c:ptCount val="1"/>
                <c:pt idx="0">
                  <c:v>Praxisbezogene Arbeitsweise | Metodo di lavoro pratico</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Q11'!$G$6:$G$10</c:f>
              <c:numCache>
                <c:formatCode>###0.0</c:formatCode>
                <c:ptCount val="5"/>
                <c:pt idx="0">
                  <c:v>4.528225806451613</c:v>
                </c:pt>
                <c:pt idx="1">
                  <c:v>3.2708333333333326</c:v>
                </c:pt>
                <c:pt idx="2">
                  <c:v>4.7872340425531901</c:v>
                </c:pt>
                <c:pt idx="3">
                  <c:v>3.7222222222222232</c:v>
                </c:pt>
                <c:pt idx="4">
                  <c:v>3.8</c:v>
                </c:pt>
              </c:numCache>
            </c:numRef>
          </c:val>
          <c:extLst>
            <c:ext xmlns:c16="http://schemas.microsoft.com/office/drawing/2014/chart" uri="{C3380CC4-5D6E-409C-BE32-E72D297353CC}">
              <c16:uniqueId val="{00000007-9851-4CF4-B183-DD94C49EB2B5}"/>
            </c:ext>
          </c:extLst>
        </c:ser>
        <c:dLbls>
          <c:dLblPos val="outEnd"/>
          <c:showLegendKey val="0"/>
          <c:showVal val="1"/>
          <c:showCatName val="0"/>
          <c:showSerName val="0"/>
          <c:showPercent val="0"/>
          <c:showBubbleSize val="0"/>
        </c:dLbls>
        <c:gapWidth val="182"/>
        <c:axId val="21664240"/>
        <c:axId val="21649552"/>
      </c:barChart>
      <c:catAx>
        <c:axId val="2166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mj-lt"/>
                <a:ea typeface="+mn-ea"/>
                <a:cs typeface="+mn-cs"/>
              </a:defRPr>
            </a:pPr>
            <a:endParaRPr lang="de-DE"/>
          </a:p>
        </c:txPr>
        <c:crossAx val="21649552"/>
        <c:crosses val="autoZero"/>
        <c:auto val="1"/>
        <c:lblAlgn val="ctr"/>
        <c:lblOffset val="100"/>
        <c:noMultiLvlLbl val="0"/>
      </c:catAx>
      <c:valAx>
        <c:axId val="21649552"/>
        <c:scaling>
          <c:orientation val="minMax"/>
          <c:min val="1"/>
        </c:scaling>
        <c:delete val="0"/>
        <c:axPos val="l"/>
        <c:majorGridlines>
          <c:spPr>
            <a:ln w="9525" cap="flat" cmpd="sng" algn="ctr">
              <a:solidFill>
                <a:schemeClr val="accent3">
                  <a:alpha val="51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21664240"/>
        <c:crosses val="autoZero"/>
        <c:crossBetween val="between"/>
      </c:valAx>
      <c:spPr>
        <a:noFill/>
        <a:ln>
          <a:noFill/>
        </a:ln>
        <a:effectLst/>
      </c:spPr>
    </c:plotArea>
    <c:legend>
      <c:legendPos val="b"/>
      <c:layout>
        <c:manualLayout>
          <c:xMode val="edge"/>
          <c:yMode val="edge"/>
          <c:x val="0.29793595363304537"/>
          <c:y val="0.81967229015467991"/>
          <c:w val="0.70021634330639926"/>
          <c:h val="0.178414823883155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481760105473892E-2"/>
          <c:y val="6.8368953880764902E-2"/>
          <c:w val="0.90515103664468055"/>
          <c:h val="0.66232609812662302"/>
        </c:manualLayout>
      </c:layout>
      <c:barChart>
        <c:barDir val="col"/>
        <c:grouping val="clustered"/>
        <c:varyColors val="0"/>
        <c:ser>
          <c:idx val="0"/>
          <c:order val="0"/>
          <c:tx>
            <c:strRef>
              <c:f>'Q12'!$G$2</c:f>
              <c:strCache>
                <c:ptCount val="1"/>
                <c:pt idx="0">
                  <c:v>Nützlichkeit für den Betrieb | Utilità per l'azienda</c:v>
                </c:pt>
              </c:strCache>
            </c:strRef>
          </c:tx>
          <c:spPr>
            <a:solidFill>
              <a:schemeClr val="accent1"/>
            </a:solidFill>
            <a:ln>
              <a:noFill/>
            </a:ln>
            <a:effectLst/>
          </c:spPr>
          <c:invertIfNegative val="0"/>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'Q12'!$C$4:$C$8</c:f>
              <c:numCache>
                <c:formatCode>###0.0</c:formatCode>
                <c:ptCount val="5"/>
                <c:pt idx="0">
                  <c:v>5.7071129707113002</c:v>
                </c:pt>
                <c:pt idx="1">
                  <c:v>5.365591397849462</c:v>
                </c:pt>
                <c:pt idx="2">
                  <c:v>5.5106382978723421</c:v>
                </c:pt>
                <c:pt idx="3">
                  <c:v>5.5428571428571427</c:v>
                </c:pt>
                <c:pt idx="4">
                  <c:v>5.8</c:v>
                </c:pt>
              </c:numCache>
            </c:numRef>
          </c:val>
          <c:extLst>
            <c:ext xmlns:c16="http://schemas.microsoft.com/office/drawing/2014/chart" uri="{C3380CC4-5D6E-409C-BE32-E72D297353CC}">
              <c16:uniqueId val="{00000001-9851-4CF4-B183-DD94C49EB2B5}"/>
            </c:ext>
          </c:extLst>
        </c:ser>
        <c:ser>
          <c:idx val="1"/>
          <c:order val="1"/>
          <c:tx>
            <c:strRef>
              <c:f>'Q12'!$G$3</c:f>
              <c:strCache>
                <c:ptCount val="1"/>
                <c:pt idx="0">
                  <c:v>Persönliche Nützlichkeit | Utilità personale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'Q12'!$D$4:$D$8</c:f>
              <c:numCache>
                <c:formatCode>###0.0</c:formatCode>
                <c:ptCount val="5"/>
                <c:pt idx="0">
                  <c:v>5.7439024390243922</c:v>
                </c:pt>
                <c:pt idx="1">
                  <c:v>6.2631578947368425</c:v>
                </c:pt>
                <c:pt idx="2">
                  <c:v>6.0434782608695645</c:v>
                </c:pt>
                <c:pt idx="3">
                  <c:v>5.8055555555555545</c:v>
                </c:pt>
                <c:pt idx="4">
                  <c:v>6.6</c:v>
                </c:pt>
              </c:numCache>
            </c:numRef>
          </c:val>
          <c:extLst>
            <c:ext xmlns:c16="http://schemas.microsoft.com/office/drawing/2014/chart" uri="{C3380CC4-5D6E-409C-BE32-E72D297353CC}">
              <c16:uniqueId val="{00000002-9851-4CF4-B183-DD94C49EB2B5}"/>
            </c:ext>
          </c:extLst>
        </c:ser>
        <c:dLbls>
          <c:dLblPos val="outEnd"/>
          <c:showLegendKey val="0"/>
          <c:showVal val="1"/>
          <c:showCatName val="0"/>
          <c:showSerName val="0"/>
          <c:showPercent val="0"/>
          <c:showBubbleSize val="0"/>
        </c:dLbls>
        <c:gapWidth val="182"/>
        <c:axId val="13136656"/>
        <c:axId val="13138832"/>
      </c:barChart>
      <c:catAx>
        <c:axId val="1313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solidFill>
                <a:latin typeface="+mj-lt"/>
                <a:ea typeface="+mn-ea"/>
                <a:cs typeface="+mn-cs"/>
              </a:defRPr>
            </a:pPr>
            <a:endParaRPr lang="de-DE"/>
          </a:p>
        </c:txPr>
        <c:crossAx val="13138832"/>
        <c:crosses val="autoZero"/>
        <c:auto val="1"/>
        <c:lblAlgn val="ctr"/>
        <c:lblOffset val="100"/>
        <c:noMultiLvlLbl val="0"/>
      </c:catAx>
      <c:valAx>
        <c:axId val="13138832"/>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13136656"/>
        <c:crosses val="autoZero"/>
        <c:crossBetween val="between"/>
      </c:valAx>
      <c:spPr>
        <a:noFill/>
        <a:ln>
          <a:noFill/>
        </a:ln>
        <a:effectLst/>
      </c:spPr>
    </c:plotArea>
    <c:legend>
      <c:legendPos val="b"/>
      <c:layout>
        <c:manualLayout>
          <c:xMode val="edge"/>
          <c:yMode val="edge"/>
          <c:x val="0.18726421164287241"/>
          <c:y val="0.89629018594897858"/>
          <c:w val="0.53953294259863271"/>
          <c:h val="7.528316249786354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85925925925941E-2"/>
          <c:y val="0.10104561403508772"/>
          <c:w val="0.90515103664468055"/>
          <c:h val="0.63075730994152046"/>
        </c:manualLayout>
      </c:layout>
      <c:barChart>
        <c:barDir val="col"/>
        <c:grouping val="clustered"/>
        <c:varyColors val="0"/>
        <c:ser>
          <c:idx val="0"/>
          <c:order val="0"/>
          <c:spPr>
            <a:solidFill>
              <a:schemeClr val="accent1"/>
            </a:solidFill>
            <a:ln>
              <a:noFill/>
            </a:ln>
            <a:effectLst/>
          </c:spPr>
          <c:invertIfNegative val="0"/>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Q13'!$O$1:$S$1</c:f>
              <c:strCache>
                <c:ptCount val="5"/>
                <c:pt idx="0">
                  <c:v>Hilfsbereite Mitarbeiter | Colleghi disponibili</c:v>
                </c:pt>
                <c:pt idx="1">
                  <c:v>Faire Behandlung | Trattamento corretto</c:v>
                </c:pt>
                <c:pt idx="2">
                  <c:v>Berücksichtigtung eigener Interessen
Sono stati considerati i propri interessi</c:v>
                </c:pt>
                <c:pt idx="3">
                  <c:v>Einbringen eigener Ideen | Contribuire con le proprie idee</c:v>
                </c:pt>
                <c:pt idx="4">
                  <c:v>Überfordernde Tätigkeiten
Pretese eccessive</c:v>
                </c:pt>
              </c:strCache>
            </c:strRef>
          </c:cat>
          <c:val>
            <c:numRef>
              <c:f>'W Q13'!$O$2:$S$2</c:f>
              <c:numCache>
                <c:formatCode>###0.0</c:formatCode>
                <c:ptCount val="5"/>
                <c:pt idx="0">
                  <c:v>6.4629629629629664</c:v>
                </c:pt>
                <c:pt idx="1">
                  <c:v>6.363425925925922</c:v>
                </c:pt>
                <c:pt idx="2">
                  <c:v>5.810185185185186</c:v>
                </c:pt>
                <c:pt idx="3">
                  <c:v>5.7222222222222241</c:v>
                </c:pt>
                <c:pt idx="4">
                  <c:v>2.606481481481481</c:v>
                </c:pt>
              </c:numCache>
            </c:numRef>
          </c:val>
          <c:extLst>
            <c:ext xmlns:c16="http://schemas.microsoft.com/office/drawing/2014/chart" uri="{C3380CC4-5D6E-409C-BE32-E72D297353CC}">
              <c16:uniqueId val="{00000001-9851-4CF4-B183-DD94C49EB2B5}"/>
            </c:ext>
          </c:extLst>
        </c:ser>
        <c:dLbls>
          <c:dLblPos val="outEnd"/>
          <c:showLegendKey val="0"/>
          <c:showVal val="1"/>
          <c:showCatName val="0"/>
          <c:showSerName val="0"/>
          <c:showPercent val="0"/>
          <c:showBubbleSize val="0"/>
        </c:dLbls>
        <c:gapWidth val="182"/>
        <c:axId val="13142096"/>
        <c:axId val="13142640"/>
      </c:barChart>
      <c:catAx>
        <c:axId val="1314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mj-lt"/>
                <a:ea typeface="+mn-ea"/>
                <a:cs typeface="+mn-cs"/>
              </a:defRPr>
            </a:pPr>
            <a:endParaRPr lang="de-DE"/>
          </a:p>
        </c:txPr>
        <c:crossAx val="13142640"/>
        <c:crosses val="autoZero"/>
        <c:auto val="1"/>
        <c:lblAlgn val="ctr"/>
        <c:lblOffset val="100"/>
        <c:noMultiLvlLbl val="0"/>
      </c:catAx>
      <c:valAx>
        <c:axId val="13142640"/>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13142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Source Sans Pro Light" panose="020B0403030403020204" pitchFamily="34" charset="0"/>
                <a:ea typeface="+mn-ea"/>
                <a:cs typeface="+mn-cs"/>
              </a:defRPr>
            </a:pPr>
            <a:r>
              <a:rPr lang="en-US" sz="1100" b="0" i="0" kern="1200" baseline="0">
                <a:solidFill>
                  <a:srgbClr val="000000"/>
                </a:solidFill>
                <a:effectLst/>
                <a:latin typeface="Source Sans Pro" panose="020B0503030403020204" pitchFamily="34" charset="0"/>
              </a:rPr>
              <a:t>Verteilung nach Praktikumsart</a:t>
            </a:r>
            <a:endParaRPr lang="it-IT" sz="1100" b="0">
              <a:effectLst/>
            </a:endParaRPr>
          </a:p>
        </c:rich>
      </c:tx>
      <c:layout>
        <c:manualLayout>
          <c:xMode val="edge"/>
          <c:yMode val="edge"/>
          <c:x val="2.6548703703703703E-2"/>
          <c:y val="2.5994152046783625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Source Sans Pro Light" panose="020B0403030403020204" pitchFamily="34" charset="0"/>
              <a:ea typeface="+mn-ea"/>
              <a:cs typeface="+mn-cs"/>
            </a:defRPr>
          </a:pPr>
          <a:endParaRPr lang="de-DE"/>
        </a:p>
      </c:txPr>
    </c:title>
    <c:autoTitleDeleted val="0"/>
    <c:plotArea>
      <c:layout>
        <c:manualLayout>
          <c:layoutTarget val="inner"/>
          <c:xMode val="edge"/>
          <c:yMode val="edge"/>
          <c:x val="0.28220902777777779"/>
          <c:y val="0.14301736111111113"/>
          <c:w val="0.43254291489425883"/>
          <c:h val="0.76118712806684741"/>
        </c:manualLayout>
      </c:layout>
      <c:doughnutChart>
        <c:varyColors val="1"/>
        <c:ser>
          <c:idx val="0"/>
          <c:order val="0"/>
          <c:spPr>
            <a:solidFill>
              <a:schemeClr val="accent1"/>
            </a:solidFill>
            <a:ln w="38100" cap="flat" cmpd="sng" algn="ctr">
              <a:solidFill>
                <a:srgbClr val="FFFFFF">
                  <a:lumMod val="100000"/>
                </a:srgbClr>
              </a:solidFill>
              <a:prstDash val="solid"/>
              <a:round/>
              <a:headEnd type="none" w="med" len="med"/>
              <a:tailEnd type="none" w="med" len="med"/>
            </a:ln>
          </c:spPr>
          <c:dPt>
            <c:idx val="0"/>
            <c:bubble3D val="0"/>
            <c:spPr>
              <a:solidFill>
                <a:schemeClr val="accent2"/>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1-2818-4EA0-9FF5-227B4B371827}"/>
              </c:ext>
            </c:extLst>
          </c:dPt>
          <c:dPt>
            <c:idx val="1"/>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3-2818-4EA0-9FF5-227B4B371827}"/>
              </c:ext>
            </c:extLst>
          </c:dPt>
          <c:dPt>
            <c:idx val="2"/>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5-2818-4EA0-9FF5-227B4B371827}"/>
              </c:ext>
            </c:extLst>
          </c:dPt>
          <c:dPt>
            <c:idx val="3"/>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7-2818-4EA0-9FF5-227B4B371827}"/>
              </c:ext>
            </c:extLst>
          </c:dPt>
          <c:dPt>
            <c:idx val="4"/>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9-2818-4EA0-9FF5-227B4B371827}"/>
              </c:ext>
            </c:extLst>
          </c:dPt>
          <c:dPt>
            <c:idx val="5"/>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B-2818-4EA0-9FF5-227B4B371827}"/>
              </c:ext>
            </c:extLst>
          </c:dPt>
          <c:dLbls>
            <c:dLbl>
              <c:idx val="0"/>
              <c:layout>
                <c:manualLayout>
                  <c:x val="7.4739814814814814E-2"/>
                  <c:y val="-0.1750190058479532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818-4EA0-9FF5-227B4B371827}"/>
                </c:ext>
              </c:extLst>
            </c:dLbl>
            <c:dLbl>
              <c:idx val="1"/>
              <c:layout>
                <c:manualLayout>
                  <c:x val="-0.31620055555555565"/>
                  <c:y val="3.08450292397659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818-4EA0-9FF5-227B4B371827}"/>
                </c:ext>
              </c:extLst>
            </c:dLbl>
            <c:dLbl>
              <c:idx val="2"/>
              <c:layout>
                <c:manualLayout>
                  <c:x val="0.10196953329306087"/>
                  <c:y val="-5.062835428160523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818-4EA0-9FF5-227B4B371827}"/>
                </c:ext>
              </c:extLst>
            </c:dLbl>
            <c:dLbl>
              <c:idx val="3"/>
              <c:layout>
                <c:manualLayout>
                  <c:x val="0.10547956658695254"/>
                  <c:y val="8.04745959372649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818-4EA0-9FF5-227B4B371827}"/>
                </c:ext>
              </c:extLst>
            </c:dLbl>
            <c:dLbl>
              <c:idx val="4"/>
              <c:layout>
                <c:manualLayout>
                  <c:x val="-0.14009851851851851"/>
                  <c:y val="0.147284210526315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818-4EA0-9FF5-227B4B371827}"/>
                </c:ext>
              </c:extLst>
            </c:dLbl>
            <c:dLbl>
              <c:idx val="5"/>
              <c:layout>
                <c:manualLayout>
                  <c:x val="-9.5250000000000001E-2"/>
                  <c:y val="-9.113425925925931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818-4EA0-9FF5-227B4B37182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1"/>
            <c:showCatName val="1"/>
            <c:showSerName val="0"/>
            <c:showPercent val="0"/>
            <c:showBubbleSize val="0"/>
            <c:separator>
</c:separator>
            <c:showLeaderLines val="1"/>
            <c:leaderLines>
              <c:spPr>
                <a:ln w="6350" cap="flat" cmpd="sng" algn="ctr">
                  <a:solidFill>
                    <a:schemeClr val="accent3"/>
                  </a:solidFill>
                  <a:prstDash val="solid"/>
                  <a:round/>
                </a:ln>
                <a:effectLst/>
              </c:spPr>
            </c:leaderLines>
            <c:extLst>
              <c:ext xmlns:c15="http://schemas.microsoft.com/office/drawing/2012/chart" uri="{CE6537A1-D6FC-4f65-9D91-7224C49458BB}"/>
            </c:extLst>
          </c:dLbls>
          <c:cat>
            <c:strRef>
              <c:f>'W Panoramica generale'!$B$46:$B$47</c:f>
              <c:strCache>
                <c:ptCount val="2"/>
                <c:pt idx="0">
                  <c:v>Ein freiwilliges Praktikum</c:v>
                </c:pt>
                <c:pt idx="1">
                  <c:v>Ein vom Studienplan vorgesehenes Praktikum (Pflichtpraktikum oder optionales Praktikum)</c:v>
                </c:pt>
              </c:strCache>
            </c:strRef>
          </c:cat>
          <c:val>
            <c:numRef>
              <c:f>'W Panoramica generale'!$D$46:$D$47</c:f>
              <c:numCache>
                <c:formatCode>0.0%</c:formatCode>
                <c:ptCount val="2"/>
                <c:pt idx="0">
                  <c:v>5.2995391705069124E-2</c:v>
                </c:pt>
                <c:pt idx="1">
                  <c:v>0.9447004608294931</c:v>
                </c:pt>
              </c:numCache>
            </c:numRef>
          </c:val>
          <c:extLst>
            <c:ext xmlns:c16="http://schemas.microsoft.com/office/drawing/2014/chart" uri="{C3380CC4-5D6E-409C-BE32-E72D297353CC}">
              <c16:uniqueId val="{0000000C-2818-4EA0-9FF5-227B4B371827}"/>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3175" cap="flat" cmpd="sng" algn="ctr">
      <a:solidFill>
        <a:schemeClr val="accent4"/>
      </a:solidFill>
      <a:prstDash val="solid"/>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85925925925941E-2"/>
          <c:y val="0.10104561403508772"/>
          <c:w val="0.90515103664468055"/>
          <c:h val="0.63075730994152046"/>
        </c:manualLayout>
      </c:layout>
      <c:barChart>
        <c:barDir val="col"/>
        <c:grouping val="clustered"/>
        <c:varyColors val="0"/>
        <c:ser>
          <c:idx val="0"/>
          <c:order val="0"/>
          <c:spPr>
            <a:solidFill>
              <a:schemeClr val="accent1"/>
            </a:solidFill>
            <a:ln>
              <a:noFill/>
            </a:ln>
            <a:effectLst/>
          </c:spPr>
          <c:invertIfNegative val="0"/>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Q13'!$O$1:$Q$1</c:f>
              <c:strCache>
                <c:ptCount val="3"/>
                <c:pt idx="0">
                  <c:v>Hilfsbereite Mitarbeiter | Colleghi disponibili</c:v>
                </c:pt>
                <c:pt idx="1">
                  <c:v>Faire Behandlung | Trattamento corretto</c:v>
                </c:pt>
                <c:pt idx="2">
                  <c:v>Berücksichtigtung eigener Interessen
Sono stati considerati i propri interessi</c:v>
                </c:pt>
              </c:strCache>
            </c:strRef>
          </c:cat>
          <c:val>
            <c:numRef>
              <c:f>'W Q13'!$O$2:$Q$2</c:f>
              <c:numCache>
                <c:formatCode>###0.0</c:formatCode>
                <c:ptCount val="3"/>
                <c:pt idx="0">
                  <c:v>6.4629629629629664</c:v>
                </c:pt>
                <c:pt idx="1">
                  <c:v>6.363425925925922</c:v>
                </c:pt>
                <c:pt idx="2">
                  <c:v>5.810185185185186</c:v>
                </c:pt>
              </c:numCache>
            </c:numRef>
          </c:val>
          <c:extLst>
            <c:ext xmlns:c16="http://schemas.microsoft.com/office/drawing/2014/chart" uri="{C3380CC4-5D6E-409C-BE32-E72D297353CC}">
              <c16:uniqueId val="{00000001-9851-4CF4-B183-DD94C49EB2B5}"/>
            </c:ext>
          </c:extLst>
        </c:ser>
        <c:dLbls>
          <c:dLblPos val="outEnd"/>
          <c:showLegendKey val="0"/>
          <c:showVal val="1"/>
          <c:showCatName val="0"/>
          <c:showSerName val="0"/>
          <c:showPercent val="0"/>
          <c:showBubbleSize val="0"/>
        </c:dLbls>
        <c:gapWidth val="182"/>
        <c:axId val="13143728"/>
        <c:axId val="13145904"/>
      </c:barChart>
      <c:catAx>
        <c:axId val="1314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mj-lt"/>
                <a:ea typeface="+mn-ea"/>
                <a:cs typeface="+mn-cs"/>
              </a:defRPr>
            </a:pPr>
            <a:endParaRPr lang="de-DE"/>
          </a:p>
        </c:txPr>
        <c:crossAx val="13145904"/>
        <c:crosses val="autoZero"/>
        <c:auto val="1"/>
        <c:lblAlgn val="ctr"/>
        <c:lblOffset val="100"/>
        <c:noMultiLvlLbl val="0"/>
      </c:catAx>
      <c:valAx>
        <c:axId val="13145904"/>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13143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20902777777779"/>
          <c:y val="0.14301736111111113"/>
          <c:w val="0.43254291489425883"/>
          <c:h val="0.76118712806684741"/>
        </c:manualLayout>
      </c:layout>
      <c:doughnutChart>
        <c:varyColors val="1"/>
        <c:ser>
          <c:idx val="0"/>
          <c:order val="0"/>
          <c:spPr>
            <a:solidFill>
              <a:schemeClr val="accent1"/>
            </a:solidFill>
            <a:ln w="38100" cap="flat" cmpd="sng" algn="ctr">
              <a:solidFill>
                <a:srgbClr val="FFFFFF">
                  <a:lumMod val="100000"/>
                </a:srgbClr>
              </a:solidFill>
              <a:prstDash val="solid"/>
              <a:round/>
              <a:headEnd type="none" w="med" len="med"/>
              <a:tailEnd type="none" w="med" len="med"/>
            </a:ln>
          </c:spPr>
          <c:dPt>
            <c:idx val="0"/>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1-6341-489B-AC28-DF933170DAC5}"/>
              </c:ext>
            </c:extLst>
          </c:dPt>
          <c:dPt>
            <c:idx val="1"/>
            <c:bubble3D val="0"/>
            <c:spPr>
              <a:solidFill>
                <a:schemeClr val="accent2"/>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3-6341-489B-AC28-DF933170DAC5}"/>
              </c:ext>
            </c:extLst>
          </c:dPt>
          <c:dPt>
            <c:idx val="2"/>
            <c:bubble3D val="0"/>
            <c:spPr>
              <a:solidFill>
                <a:schemeClr val="accent3"/>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5-6341-489B-AC28-DF933170DAC5}"/>
              </c:ext>
            </c:extLst>
          </c:dPt>
          <c:dPt>
            <c:idx val="3"/>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7-6341-489B-AC28-DF933170DAC5}"/>
              </c:ext>
            </c:extLst>
          </c:dPt>
          <c:dPt>
            <c:idx val="4"/>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9-6341-489B-AC28-DF933170DAC5}"/>
              </c:ext>
            </c:extLst>
          </c:dPt>
          <c:dPt>
            <c:idx val="5"/>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B-6341-489B-AC28-DF933170DAC5}"/>
              </c:ext>
            </c:extLst>
          </c:dPt>
          <c:dLbls>
            <c:dLbl>
              <c:idx val="0"/>
              <c:layout>
                <c:manualLayout>
                  <c:x val="0.19473462962962962"/>
                  <c:y val="-2.760643274853801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6341-489B-AC28-DF933170DAC5}"/>
                </c:ext>
              </c:extLst>
            </c:dLbl>
            <c:dLbl>
              <c:idx val="1"/>
              <c:layout>
                <c:manualLayout>
                  <c:x val="-0.25673055555555557"/>
                  <c:y val="4.55473684210524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6341-489B-AC28-DF933170DAC5}"/>
                </c:ext>
              </c:extLst>
            </c:dLbl>
            <c:dLbl>
              <c:idx val="2"/>
              <c:layout>
                <c:manualLayout>
                  <c:x val="-0.17397037037037036"/>
                  <c:y val="-0.1872739766081871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6341-489B-AC28-DF933170DAC5}"/>
                </c:ext>
              </c:extLst>
            </c:dLbl>
            <c:dLbl>
              <c:idx val="3"/>
              <c:layout>
                <c:manualLayout>
                  <c:x val="0.10547956658695254"/>
                  <c:y val="8.04745959372649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6341-489B-AC28-DF933170DAC5}"/>
                </c:ext>
              </c:extLst>
            </c:dLbl>
            <c:dLbl>
              <c:idx val="4"/>
              <c:layout>
                <c:manualLayout>
                  <c:x val="-0.14009851851851851"/>
                  <c:y val="0.147284210526315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6341-489B-AC28-DF933170DAC5}"/>
                </c:ext>
              </c:extLst>
            </c:dLbl>
            <c:dLbl>
              <c:idx val="5"/>
              <c:layout>
                <c:manualLayout>
                  <c:x val="-9.5250000000000001E-2"/>
                  <c:y val="-9.113425925925931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6341-489B-AC28-DF933170DAC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1"/>
            <c:showCatName val="1"/>
            <c:showSerName val="0"/>
            <c:showPercent val="0"/>
            <c:showBubbleSize val="0"/>
            <c:separator>
</c:separator>
            <c:showLeaderLines val="1"/>
            <c:leaderLines>
              <c:spPr>
                <a:ln w="6350" cap="flat" cmpd="sng" algn="ctr">
                  <a:solidFill>
                    <a:schemeClr val="accent3"/>
                  </a:solidFill>
                  <a:prstDash val="solid"/>
                  <a:round/>
                </a:ln>
                <a:effectLst/>
              </c:spPr>
            </c:leaderLines>
            <c:extLst>
              <c:ext xmlns:c15="http://schemas.microsoft.com/office/drawing/2012/chart" uri="{CE6537A1-D6FC-4f65-9D91-7224C49458BB}"/>
            </c:extLst>
          </c:dLbls>
          <c:cat>
            <c:strRef>
              <c:f>Q14_kat!$T$7:$T$9</c:f>
              <c:strCache>
                <c:ptCount val="3"/>
                <c:pt idx="0">
                  <c:v>1 - 5</c:v>
                </c:pt>
                <c:pt idx="1">
                  <c:v>6 - 10</c:v>
                </c:pt>
                <c:pt idx="2">
                  <c:v>&gt; 11</c:v>
                </c:pt>
              </c:strCache>
            </c:strRef>
          </c:cat>
          <c:val>
            <c:numRef>
              <c:f>Q14_kat!$U$7:$U$9</c:f>
              <c:numCache>
                <c:formatCode>###0.0%</c:formatCode>
                <c:ptCount val="3"/>
                <c:pt idx="0">
                  <c:v>0.38657407407407407</c:v>
                </c:pt>
                <c:pt idx="1">
                  <c:v>0.31712962962962965</c:v>
                </c:pt>
                <c:pt idx="2">
                  <c:v>0.29629629629629628</c:v>
                </c:pt>
              </c:numCache>
            </c:numRef>
          </c:val>
          <c:extLst>
            <c:ext xmlns:c16="http://schemas.microsoft.com/office/drawing/2014/chart" uri="{C3380CC4-5D6E-409C-BE32-E72D297353CC}">
              <c16:uniqueId val="{0000000C-6341-489B-AC28-DF933170DAC5}"/>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6350" cap="flat" cmpd="sng" algn="ctr">
      <a:solidFill>
        <a:schemeClr val="accent4"/>
      </a:solidFill>
      <a:prstDash val="solid"/>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655214216662988"/>
          <c:y val="9.0429362991430576E-2"/>
          <c:w val="0.59793678720077592"/>
          <c:h val="0.70769590643274849"/>
        </c:manualLayout>
      </c:layout>
      <c:barChart>
        <c:barDir val="bar"/>
        <c:grouping val="percentStacked"/>
        <c:varyColors val="0"/>
        <c:ser>
          <c:idx val="0"/>
          <c:order val="0"/>
          <c:tx>
            <c:strRef>
              <c:f>Q14_kat!$T$7</c:f>
              <c:strCache>
                <c:ptCount val="1"/>
                <c:pt idx="0">
                  <c:v>1 - 5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bilingui'!$A$15:$A$18</c:f>
              <c:strCache>
                <c:ptCount val="4"/>
                <c:pt idx="0">
                  <c:v>Praktikum in Südtirol
Tirocinio in Alto Adige (N=276)</c:v>
                </c:pt>
                <c:pt idx="1">
                  <c:v>Praktikum in Italien*
Tirocinio in Italia* (N=86)</c:v>
                </c:pt>
                <c:pt idx="2">
                  <c:v>Praktikum im deutschsprachigen Ausland
Tirocinio nei Paesi tedescofoni (N=48)</c:v>
                </c:pt>
                <c:pt idx="3">
                  <c:v>Praktikum im Ausland**
Tirocinio all'estero** (N=24)</c:v>
                </c:pt>
              </c:strCache>
            </c:strRef>
          </c:cat>
          <c:val>
            <c:numRef>
              <c:f>Q14_kat!$C$31:$C$34</c:f>
              <c:numCache>
                <c:formatCode>###0.0%</c:formatCode>
                <c:ptCount val="4"/>
                <c:pt idx="0">
                  <c:v>0.42545454545454547</c:v>
                </c:pt>
                <c:pt idx="1">
                  <c:v>0.31395348837209303</c:v>
                </c:pt>
                <c:pt idx="2">
                  <c:v>0.31914893617021278</c:v>
                </c:pt>
                <c:pt idx="3">
                  <c:v>0.33333333333333326</c:v>
                </c:pt>
              </c:numCache>
            </c:numRef>
          </c:val>
          <c:extLst>
            <c:ext xmlns:c16="http://schemas.microsoft.com/office/drawing/2014/chart" uri="{C3380CC4-5D6E-409C-BE32-E72D297353CC}">
              <c16:uniqueId val="{00000000-2493-408F-BA31-EA4971530636}"/>
            </c:ext>
          </c:extLst>
        </c:ser>
        <c:ser>
          <c:idx val="1"/>
          <c:order val="1"/>
          <c:tx>
            <c:strRef>
              <c:f>Q14_kat!$T$8</c:f>
              <c:strCache>
                <c:ptCount val="1"/>
                <c:pt idx="0">
                  <c:v>6 - 10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bilingui'!$A$15:$A$18</c:f>
              <c:strCache>
                <c:ptCount val="4"/>
                <c:pt idx="0">
                  <c:v>Praktikum in Südtirol
Tirocinio in Alto Adige (N=276)</c:v>
                </c:pt>
                <c:pt idx="1">
                  <c:v>Praktikum in Italien*
Tirocinio in Italia* (N=86)</c:v>
                </c:pt>
                <c:pt idx="2">
                  <c:v>Praktikum im deutschsprachigen Ausland
Tirocinio nei Paesi tedescofoni (N=48)</c:v>
                </c:pt>
                <c:pt idx="3">
                  <c:v>Praktikum im Ausland**
Tirocinio all'estero** (N=24)</c:v>
                </c:pt>
              </c:strCache>
            </c:strRef>
          </c:cat>
          <c:val>
            <c:numRef>
              <c:f>Q14_kat!$E$31:$E$34</c:f>
              <c:numCache>
                <c:formatCode>###0.0%</c:formatCode>
                <c:ptCount val="4"/>
                <c:pt idx="0">
                  <c:v>0.31272727272727274</c:v>
                </c:pt>
                <c:pt idx="1">
                  <c:v>0.32558139534883723</c:v>
                </c:pt>
                <c:pt idx="2">
                  <c:v>0.31914893617021278</c:v>
                </c:pt>
                <c:pt idx="3">
                  <c:v>0.33333333333333326</c:v>
                </c:pt>
              </c:numCache>
            </c:numRef>
          </c:val>
          <c:extLst>
            <c:ext xmlns:c16="http://schemas.microsoft.com/office/drawing/2014/chart" uri="{C3380CC4-5D6E-409C-BE32-E72D297353CC}">
              <c16:uniqueId val="{00000001-2493-408F-BA31-EA4971530636}"/>
            </c:ext>
          </c:extLst>
        </c:ser>
        <c:ser>
          <c:idx val="2"/>
          <c:order val="2"/>
          <c:tx>
            <c:strRef>
              <c:f>Q14_kat!$T$9</c:f>
              <c:strCache>
                <c:ptCount val="1"/>
                <c:pt idx="0">
                  <c:v>&gt; 11</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bilingui'!$A$15:$A$18</c:f>
              <c:strCache>
                <c:ptCount val="4"/>
                <c:pt idx="0">
                  <c:v>Praktikum in Südtirol
Tirocinio in Alto Adige (N=276)</c:v>
                </c:pt>
                <c:pt idx="1">
                  <c:v>Praktikum in Italien*
Tirocinio in Italia* (N=86)</c:v>
                </c:pt>
                <c:pt idx="2">
                  <c:v>Praktikum im deutschsprachigen Ausland
Tirocinio nei Paesi tedescofoni (N=48)</c:v>
                </c:pt>
                <c:pt idx="3">
                  <c:v>Praktikum im Ausland**
Tirocinio all'estero** (N=24)</c:v>
                </c:pt>
              </c:strCache>
            </c:strRef>
          </c:cat>
          <c:val>
            <c:numRef>
              <c:f>Q14_kat!$G$31:$G$34</c:f>
              <c:numCache>
                <c:formatCode>###0.0%</c:formatCode>
                <c:ptCount val="4"/>
                <c:pt idx="0">
                  <c:v>0.26181818181818184</c:v>
                </c:pt>
                <c:pt idx="1">
                  <c:v>0.36046511627906974</c:v>
                </c:pt>
                <c:pt idx="2">
                  <c:v>0.36170212765957449</c:v>
                </c:pt>
                <c:pt idx="3">
                  <c:v>0.33333333333333326</c:v>
                </c:pt>
              </c:numCache>
            </c:numRef>
          </c:val>
          <c:extLst>
            <c:ext xmlns:c16="http://schemas.microsoft.com/office/drawing/2014/chart" uri="{C3380CC4-5D6E-409C-BE32-E72D297353CC}">
              <c16:uniqueId val="{00000002-2493-408F-BA31-EA4971530636}"/>
            </c:ext>
          </c:extLst>
        </c:ser>
        <c:dLbls>
          <c:dLblPos val="ctr"/>
          <c:showLegendKey val="0"/>
          <c:showVal val="1"/>
          <c:showCatName val="0"/>
          <c:showSerName val="0"/>
          <c:showPercent val="0"/>
          <c:showBubbleSize val="0"/>
        </c:dLbls>
        <c:gapWidth val="150"/>
        <c:overlap val="100"/>
        <c:axId val="13134480"/>
        <c:axId val="26730592"/>
      </c:barChart>
      <c:catAx>
        <c:axId val="131344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6730592"/>
        <c:crosses val="autoZero"/>
        <c:auto val="1"/>
        <c:lblAlgn val="ctr"/>
        <c:lblOffset val="100"/>
        <c:noMultiLvlLbl val="0"/>
      </c:catAx>
      <c:valAx>
        <c:axId val="26730592"/>
        <c:scaling>
          <c:orientation val="minMax"/>
        </c:scaling>
        <c:delete val="0"/>
        <c:axPos val="b"/>
        <c:majorGridlines>
          <c:spPr>
            <a:ln w="9525" cap="flat" cmpd="sng" algn="ctr">
              <a:solidFill>
                <a:schemeClr val="accent3">
                  <a:alpha val="51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crossAx val="13134480"/>
        <c:crosses val="max"/>
        <c:crossBetween val="between"/>
      </c:valAx>
      <c:spPr>
        <a:noFill/>
        <a:ln>
          <a:noFill/>
        </a:ln>
        <a:effectLst/>
      </c:spPr>
    </c:plotArea>
    <c:legend>
      <c:legendPos val="t"/>
      <c:layout>
        <c:manualLayout>
          <c:xMode val="edge"/>
          <c:yMode val="edge"/>
          <c:x val="0.4182089603272543"/>
          <c:y val="0.8928302993891013"/>
          <c:w val="0.55712263021942332"/>
          <c:h val="5.993707733439301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paperSize="9"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524814814814831E-2"/>
          <c:y val="5.4578947368421046E-2"/>
          <c:w val="0.93047518518518524"/>
          <c:h val="0.64103164402007595"/>
        </c:manualLayout>
      </c:layout>
      <c:barChart>
        <c:barDir val="col"/>
        <c:grouping val="clustered"/>
        <c:varyColors val="0"/>
        <c:ser>
          <c:idx val="0"/>
          <c:order val="0"/>
          <c:tx>
            <c:strRef>
              <c:f>'W Q15_1'!$T$4</c:f>
              <c:strCache>
                <c:ptCount val="1"/>
                <c:pt idx="0">
                  <c:v>Einmaliges Treffen | Incontro singolo</c:v>
                </c:pt>
              </c:strCache>
            </c:strRef>
          </c:tx>
          <c:spPr>
            <a:solidFill>
              <a:schemeClr val="accent1"/>
            </a:solidFill>
            <a:ln>
              <a:noFill/>
            </a:ln>
            <a:effectLst/>
          </c:spPr>
          <c:invertIfNegative val="0"/>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45-42D0-B3A1-34E0202088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 Q15_1'!$U$3:$V$3</c:f>
              <c:strCache>
                <c:ptCount val="2"/>
                <c:pt idx="0">
                  <c:v>BetriebstutorIn
Tutor aziendale</c:v>
                </c:pt>
                <c:pt idx="1">
                  <c:v>Akademischer Tutor
Tutor accademico</c:v>
                </c:pt>
              </c:strCache>
            </c:strRef>
          </c:cat>
          <c:val>
            <c:numRef>
              <c:f>'W Q15_1'!$U$4:$V$4</c:f>
              <c:numCache>
                <c:formatCode>0.0</c:formatCode>
                <c:ptCount val="2"/>
                <c:pt idx="0">
                  <c:v>2.3148148148148149</c:v>
                </c:pt>
                <c:pt idx="1">
                  <c:v>60.879629629629626</c:v>
                </c:pt>
              </c:numCache>
            </c:numRef>
          </c:val>
          <c:extLst>
            <c:ext xmlns:c16="http://schemas.microsoft.com/office/drawing/2014/chart" uri="{C3380CC4-5D6E-409C-BE32-E72D297353CC}">
              <c16:uniqueId val="{00000001-F245-42D0-B3A1-34E020208812}"/>
            </c:ext>
          </c:extLst>
        </c:ser>
        <c:ser>
          <c:idx val="1"/>
          <c:order val="1"/>
          <c:tx>
            <c:strRef>
              <c:f>'W Q15_1'!$T$5</c:f>
              <c:strCache>
                <c:ptCount val="1"/>
                <c:pt idx="0">
                  <c:v>Treffen während des Praktikums | Incontri durante il tirocinio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 Q15_1'!$U$3:$V$3</c:f>
              <c:strCache>
                <c:ptCount val="2"/>
                <c:pt idx="0">
                  <c:v>BetriebstutorIn
Tutor aziendale</c:v>
                </c:pt>
                <c:pt idx="1">
                  <c:v>Akademischer Tutor
Tutor accademico</c:v>
                </c:pt>
              </c:strCache>
            </c:strRef>
          </c:cat>
          <c:val>
            <c:numRef>
              <c:f>'W Q15_1'!$U$5:$V$5</c:f>
              <c:numCache>
                <c:formatCode>0.0</c:formatCode>
                <c:ptCount val="2"/>
                <c:pt idx="0">
                  <c:v>9.4907407407407405</c:v>
                </c:pt>
                <c:pt idx="1">
                  <c:v>29.629629629629626</c:v>
                </c:pt>
              </c:numCache>
            </c:numRef>
          </c:val>
          <c:extLst>
            <c:ext xmlns:c16="http://schemas.microsoft.com/office/drawing/2014/chart" uri="{C3380CC4-5D6E-409C-BE32-E72D297353CC}">
              <c16:uniqueId val="{00000002-F245-42D0-B3A1-34E020208812}"/>
            </c:ext>
          </c:extLst>
        </c:ser>
        <c:ser>
          <c:idx val="2"/>
          <c:order val="2"/>
          <c:tx>
            <c:strRef>
              <c:f>'W Q15_1'!$T$6</c:f>
              <c:strCache>
                <c:ptCount val="1"/>
                <c:pt idx="0">
                  <c:v>Häufige Treffen | Incontri frequenti</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Q15_1'!$U$3:$V$3</c:f>
              <c:strCache>
                <c:ptCount val="2"/>
                <c:pt idx="0">
                  <c:v>BetriebstutorIn
Tutor aziendale</c:v>
                </c:pt>
                <c:pt idx="1">
                  <c:v>Akademischer Tutor
Tutor accademico</c:v>
                </c:pt>
              </c:strCache>
            </c:strRef>
          </c:cat>
          <c:val>
            <c:numRef>
              <c:f>'W Q15_1'!$U$6:$V$6</c:f>
              <c:numCache>
                <c:formatCode>0.0</c:formatCode>
                <c:ptCount val="2"/>
                <c:pt idx="0">
                  <c:v>88.194444444444443</c:v>
                </c:pt>
                <c:pt idx="1">
                  <c:v>9.4907407407407405</c:v>
                </c:pt>
              </c:numCache>
            </c:numRef>
          </c:val>
          <c:extLst>
            <c:ext xmlns:c16="http://schemas.microsoft.com/office/drawing/2014/chart" uri="{C3380CC4-5D6E-409C-BE32-E72D297353CC}">
              <c16:uniqueId val="{0000000A-F245-42D0-B3A1-34E020208812}"/>
            </c:ext>
          </c:extLst>
        </c:ser>
        <c:dLbls>
          <c:dLblPos val="outEnd"/>
          <c:showLegendKey val="0"/>
          <c:showVal val="1"/>
          <c:showCatName val="0"/>
          <c:showSerName val="0"/>
          <c:showPercent val="0"/>
          <c:showBubbleSize val="0"/>
        </c:dLbls>
        <c:gapWidth val="136"/>
        <c:overlap val="-42"/>
        <c:axId val="26740928"/>
        <c:axId val="26731680"/>
      </c:barChart>
      <c:catAx>
        <c:axId val="2674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mj-lt"/>
                <a:ea typeface="+mn-ea"/>
                <a:cs typeface="+mn-cs"/>
              </a:defRPr>
            </a:pPr>
            <a:endParaRPr lang="de-DE"/>
          </a:p>
        </c:txPr>
        <c:crossAx val="26731680"/>
        <c:crosses val="autoZero"/>
        <c:auto val="1"/>
        <c:lblAlgn val="ctr"/>
        <c:lblOffset val="100"/>
        <c:noMultiLvlLbl val="0"/>
      </c:catAx>
      <c:valAx>
        <c:axId val="2673168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26740928"/>
        <c:crosses val="autoZero"/>
        <c:crossBetween val="between"/>
      </c:valAx>
      <c:spPr>
        <a:noFill/>
        <a:ln>
          <a:noFill/>
        </a:ln>
        <a:effectLst/>
      </c:spPr>
    </c:plotArea>
    <c:legend>
      <c:legendPos val="b"/>
      <c:layout>
        <c:manualLayout>
          <c:xMode val="edge"/>
          <c:yMode val="edge"/>
          <c:x val="1.1585000000000002E-2"/>
          <c:y val="0.8038251461988305"/>
          <c:w val="0.98841500000000004"/>
          <c:h val="0.173893989472395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legend>
    <c:plotVisOnly val="1"/>
    <c:dispBlanksAs val="gap"/>
    <c:showDLblsOverMax val="0"/>
  </c:chart>
  <c:spPr>
    <a:solidFill>
      <a:schemeClr val="bg1"/>
    </a:solidFill>
    <a:ln w="3175" cap="flat" cmpd="sng" algn="ctr">
      <a:solidFill>
        <a:schemeClr val="accent4"/>
      </a:solidFill>
      <a:round/>
    </a:ln>
    <a:effectLst/>
  </c:spPr>
  <c:txPr>
    <a:bodyPr/>
    <a:lstStyle/>
    <a:p>
      <a:pPr>
        <a:defRPr/>
      </a:pPr>
      <a:endParaRPr lang="de-DE"/>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261260803244719E-2"/>
          <c:y val="8.2451700593925356E-2"/>
          <c:w val="0.92335435595900262"/>
          <c:h val="0.62836350558755238"/>
        </c:manualLayout>
      </c:layout>
      <c:barChart>
        <c:barDir val="col"/>
        <c:grouping val="clustered"/>
        <c:varyColors val="0"/>
        <c:ser>
          <c:idx val="0"/>
          <c:order val="0"/>
          <c:spPr>
            <a:solidFill>
              <a:schemeClr val="accent1"/>
            </a:solidFill>
            <a:ln>
              <a:noFill/>
            </a:ln>
            <a:effectLst/>
          </c:spPr>
          <c:invertIfNegative val="0"/>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1-4CF4-B183-DD94C49EB2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Etichette!$F$29:$F$34</c:f>
              <c:strCache>
                <c:ptCount val="6"/>
                <c:pt idx="0">
                  <c:v>Klärendes Einführungsgespräch
Colloquio iniziale chiarificatorio</c:v>
                </c:pt>
                <c:pt idx="1">
                  <c:v>Unterstützung bei Problemen
Sostegno in caso di necessità </c:v>
                </c:pt>
                <c:pt idx="2">
                  <c:v>Regelmäßige Reflexion
 Regolare riflessione</c:v>
                </c:pt>
                <c:pt idx="3">
                  <c:v>Begründete Vorgangsweise
Motiva il suo operato</c:v>
                </c:pt>
                <c:pt idx="4">
                  <c:v>In der Lage, Aufgaben zu 
erklären
In grado di spiegare i compiti</c:v>
                </c:pt>
                <c:pt idx="5">
                  <c:v>Hilfreiches Abschlussgespräch
Colloquio finale utile</c:v>
                </c:pt>
              </c:strCache>
            </c:strRef>
          </c:cat>
          <c:val>
            <c:numRef>
              <c:f>'Q16 ALL new'!$C$3:$H$3</c:f>
              <c:numCache>
                <c:formatCode>###0.0</c:formatCode>
                <c:ptCount val="6"/>
                <c:pt idx="0">
                  <c:v>5.7962962962963012</c:v>
                </c:pt>
                <c:pt idx="1">
                  <c:v>6.0046296296296271</c:v>
                </c:pt>
                <c:pt idx="2">
                  <c:v>5.1481481481481426</c:v>
                </c:pt>
                <c:pt idx="3">
                  <c:v>6.0462962962962985</c:v>
                </c:pt>
                <c:pt idx="4">
                  <c:v>6.1157407407407405</c:v>
                </c:pt>
                <c:pt idx="5">
                  <c:v>5.4722222222222205</c:v>
                </c:pt>
              </c:numCache>
            </c:numRef>
          </c:val>
          <c:extLst>
            <c:ext xmlns:c16="http://schemas.microsoft.com/office/drawing/2014/chart" uri="{C3380CC4-5D6E-409C-BE32-E72D297353CC}">
              <c16:uniqueId val="{00000001-9851-4CF4-B183-DD94C49EB2B5}"/>
            </c:ext>
          </c:extLst>
        </c:ser>
        <c:dLbls>
          <c:dLblPos val="outEnd"/>
          <c:showLegendKey val="0"/>
          <c:showVal val="1"/>
          <c:showCatName val="0"/>
          <c:showSerName val="0"/>
          <c:showPercent val="0"/>
          <c:showBubbleSize val="0"/>
        </c:dLbls>
        <c:gapWidth val="182"/>
        <c:axId val="27113792"/>
        <c:axId val="27124672"/>
      </c:barChart>
      <c:catAx>
        <c:axId val="27113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solidFill>
                <a:latin typeface="+mj-lt"/>
                <a:ea typeface="+mn-ea"/>
                <a:cs typeface="+mn-cs"/>
              </a:defRPr>
            </a:pPr>
            <a:endParaRPr lang="de-DE"/>
          </a:p>
        </c:txPr>
        <c:crossAx val="27124672"/>
        <c:crosses val="autoZero"/>
        <c:auto val="1"/>
        <c:lblAlgn val="ctr"/>
        <c:lblOffset val="100"/>
        <c:noMultiLvlLbl val="0"/>
      </c:catAx>
      <c:valAx>
        <c:axId val="27124672"/>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27113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720752785199669E-2"/>
          <c:y val="4.1054595593852161E-2"/>
          <c:w val="0.93712583464087551"/>
          <c:h val="0.582689274146729"/>
        </c:manualLayout>
      </c:layout>
      <c:barChart>
        <c:barDir val="col"/>
        <c:grouping val="stacked"/>
        <c:varyColors val="0"/>
        <c:ser>
          <c:idx val="0"/>
          <c:order val="0"/>
          <c:tx>
            <c:strRef>
              <c:f>Etichette!$F$29</c:f>
              <c:strCache>
                <c:ptCount val="1"/>
                <c:pt idx="0">
                  <c:v>Klärendes Einführungsgespräch
Colloquio iniziale chiarificatorio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'Q16 ALL new'!$C$4:$C$8</c:f>
              <c:numCache>
                <c:formatCode>###0.0</c:formatCode>
                <c:ptCount val="5"/>
                <c:pt idx="0">
                  <c:v>5.7217741935483879</c:v>
                </c:pt>
                <c:pt idx="1">
                  <c:v>5.9375</c:v>
                </c:pt>
                <c:pt idx="2">
                  <c:v>5.7659574468085104</c:v>
                </c:pt>
                <c:pt idx="3">
                  <c:v>5.9444444444444438</c:v>
                </c:pt>
                <c:pt idx="4">
                  <c:v>6</c:v>
                </c:pt>
              </c:numCache>
            </c:numRef>
          </c:val>
          <c:extLst>
            <c:ext xmlns:c16="http://schemas.microsoft.com/office/drawing/2014/chart" uri="{C3380CC4-5D6E-409C-BE32-E72D297353CC}">
              <c16:uniqueId val="{00000000-933B-4443-9B07-0D7E0BF0C06B}"/>
            </c:ext>
          </c:extLst>
        </c:ser>
        <c:ser>
          <c:idx val="1"/>
          <c:order val="1"/>
          <c:tx>
            <c:strRef>
              <c:f>Etichette!$F$30</c:f>
              <c:strCache>
                <c:ptCount val="1"/>
                <c:pt idx="0">
                  <c:v>Unterstützung bei Problemen
Sostegno in caso di necessità </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'Q16 ALL new'!$D$4:$D$8</c:f>
              <c:numCache>
                <c:formatCode>###0.0</c:formatCode>
                <c:ptCount val="5"/>
                <c:pt idx="0">
                  <c:v>5.9354838709677429</c:v>
                </c:pt>
                <c:pt idx="1">
                  <c:v>6.1458333333333321</c:v>
                </c:pt>
                <c:pt idx="2">
                  <c:v>6.1702127659574471</c:v>
                </c:pt>
                <c:pt idx="3">
                  <c:v>5.833333333333333</c:v>
                </c:pt>
                <c:pt idx="4">
                  <c:v>6.4</c:v>
                </c:pt>
              </c:numCache>
            </c:numRef>
          </c:val>
          <c:extLst>
            <c:ext xmlns:c16="http://schemas.microsoft.com/office/drawing/2014/chart" uri="{C3380CC4-5D6E-409C-BE32-E72D297353CC}">
              <c16:uniqueId val="{00000001-933B-4443-9B07-0D7E0BF0C06B}"/>
            </c:ext>
          </c:extLst>
        </c:ser>
        <c:ser>
          <c:idx val="2"/>
          <c:order val="2"/>
          <c:tx>
            <c:strRef>
              <c:f>Etichette!$F$31</c:f>
              <c:strCache>
                <c:ptCount val="1"/>
                <c:pt idx="0">
                  <c:v>Regelmäßige Reflexion
 Regolare riflessione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'Q16 ALL new'!$E$4:$E$8</c:f>
              <c:numCache>
                <c:formatCode>###0.0</c:formatCode>
                <c:ptCount val="5"/>
                <c:pt idx="0">
                  <c:v>4.9112903225806495</c:v>
                </c:pt>
                <c:pt idx="1">
                  <c:v>5.7395833333333366</c:v>
                </c:pt>
                <c:pt idx="2">
                  <c:v>5.2978723404255321</c:v>
                </c:pt>
                <c:pt idx="3">
                  <c:v>5.0555555555555571</c:v>
                </c:pt>
                <c:pt idx="4">
                  <c:v>4.8</c:v>
                </c:pt>
              </c:numCache>
            </c:numRef>
          </c:val>
          <c:extLst>
            <c:ext xmlns:c16="http://schemas.microsoft.com/office/drawing/2014/chart" uri="{C3380CC4-5D6E-409C-BE32-E72D297353CC}">
              <c16:uniqueId val="{00000002-933B-4443-9B07-0D7E0BF0C06B}"/>
            </c:ext>
          </c:extLst>
        </c:ser>
        <c:ser>
          <c:idx val="3"/>
          <c:order val="3"/>
          <c:tx>
            <c:strRef>
              <c:f>Etichette!$F$32</c:f>
              <c:strCache>
                <c:ptCount val="1"/>
                <c:pt idx="0">
                  <c:v>Begründete Vorgangsweise
Motiva il suo operato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'Q16 ALL new'!$F$4:$F$8</c:f>
              <c:numCache>
                <c:formatCode>###0.0</c:formatCode>
                <c:ptCount val="5"/>
                <c:pt idx="0">
                  <c:v>5.9435483870967758</c:v>
                </c:pt>
                <c:pt idx="1">
                  <c:v>6.1562499999999991</c:v>
                </c:pt>
                <c:pt idx="2">
                  <c:v>6.4042553191489375</c:v>
                </c:pt>
                <c:pt idx="3">
                  <c:v>5.9444444444444446</c:v>
                </c:pt>
                <c:pt idx="4">
                  <c:v>6.4</c:v>
                </c:pt>
              </c:numCache>
            </c:numRef>
          </c:val>
          <c:extLst>
            <c:ext xmlns:c16="http://schemas.microsoft.com/office/drawing/2014/chart" uri="{C3380CC4-5D6E-409C-BE32-E72D297353CC}">
              <c16:uniqueId val="{00000003-933B-4443-9B07-0D7E0BF0C06B}"/>
            </c:ext>
          </c:extLst>
        </c:ser>
        <c:ser>
          <c:idx val="4"/>
          <c:order val="4"/>
          <c:tx>
            <c:strRef>
              <c:f>Etichette!$F$33</c:f>
              <c:strCache>
                <c:ptCount val="1"/>
                <c:pt idx="0">
                  <c:v>In der Lage, Aufgaben zu 
erklären
In grado di spiegare i compiti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'Q16 ALL new'!$G$4:$G$8</c:f>
              <c:numCache>
                <c:formatCode>###0.0</c:formatCode>
                <c:ptCount val="5"/>
                <c:pt idx="0">
                  <c:v>6.0725806451612936</c:v>
                </c:pt>
                <c:pt idx="1">
                  <c:v>6.1875</c:v>
                </c:pt>
                <c:pt idx="2">
                  <c:v>6.3617021276595755</c:v>
                </c:pt>
                <c:pt idx="3">
                  <c:v>5.8611111111111125</c:v>
                </c:pt>
                <c:pt idx="4">
                  <c:v>6.4</c:v>
                </c:pt>
              </c:numCache>
            </c:numRef>
          </c:val>
          <c:extLst>
            <c:ext xmlns:c16="http://schemas.microsoft.com/office/drawing/2014/chart" uri="{C3380CC4-5D6E-409C-BE32-E72D297353CC}">
              <c16:uniqueId val="{00000000-CC64-4FDB-A03F-CD5F7D0BBB3C}"/>
            </c:ext>
          </c:extLst>
        </c:ser>
        <c:ser>
          <c:idx val="5"/>
          <c:order val="5"/>
          <c:tx>
            <c:strRef>
              <c:f>Etichette!$F$34</c:f>
              <c:strCache>
                <c:ptCount val="1"/>
                <c:pt idx="0">
                  <c:v>Hilfreiches Abschlussgespräch
Colloquio finale utile</c:v>
                </c:pt>
              </c:strCache>
            </c:strRef>
          </c:tx>
          <c:spPr>
            <a:solidFill>
              <a:schemeClr val="accent2">
                <a:lumMod val="40000"/>
                <a:lumOff val="6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'Q16 ALL new'!$H$4:$H$8</c:f>
              <c:numCache>
                <c:formatCode>###0.0</c:formatCode>
                <c:ptCount val="5"/>
                <c:pt idx="0">
                  <c:v>5.3790322580645178</c:v>
                </c:pt>
                <c:pt idx="1">
                  <c:v>5.7812499999999991</c:v>
                </c:pt>
                <c:pt idx="2">
                  <c:v>5.3404255319148941</c:v>
                </c:pt>
                <c:pt idx="3">
                  <c:v>5.5555555555555554</c:v>
                </c:pt>
                <c:pt idx="4">
                  <c:v>4.8</c:v>
                </c:pt>
              </c:numCache>
            </c:numRef>
          </c:val>
          <c:extLst>
            <c:ext xmlns:c16="http://schemas.microsoft.com/office/drawing/2014/chart" uri="{C3380CC4-5D6E-409C-BE32-E72D297353CC}">
              <c16:uniqueId val="{00000001-CC64-4FDB-A03F-CD5F7D0BBB3C}"/>
            </c:ext>
          </c:extLst>
        </c:ser>
        <c:dLbls>
          <c:dLblPos val="ctr"/>
          <c:showLegendKey val="0"/>
          <c:showVal val="1"/>
          <c:showCatName val="0"/>
          <c:showSerName val="0"/>
          <c:showPercent val="0"/>
          <c:showBubbleSize val="0"/>
        </c:dLbls>
        <c:gapWidth val="150"/>
        <c:overlap val="100"/>
        <c:axId val="21650640"/>
        <c:axId val="21651184"/>
      </c:barChart>
      <c:catAx>
        <c:axId val="2165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1651184"/>
        <c:crosses val="autoZero"/>
        <c:auto val="1"/>
        <c:lblAlgn val="ctr"/>
        <c:lblOffset val="100"/>
        <c:noMultiLvlLbl val="0"/>
      </c:catAx>
      <c:valAx>
        <c:axId val="21651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1650640"/>
        <c:crosses val="autoZero"/>
        <c:crossBetween val="between"/>
      </c:valAx>
      <c:spPr>
        <a:noFill/>
        <a:ln>
          <a:noFill/>
        </a:ln>
        <a:effectLst/>
      </c:spPr>
    </c:plotArea>
    <c:legend>
      <c:legendPos val="b"/>
      <c:layout>
        <c:manualLayout>
          <c:xMode val="edge"/>
          <c:yMode val="edge"/>
          <c:x val="9.278399360870172E-3"/>
          <c:y val="0.75817895175446925"/>
          <c:w val="0.99072157161925345"/>
          <c:h val="0.190312098578646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 r="0.7" t="0.75" header="0.3" footer="0.3"/>
    <c:pageSetup orientation="landscape"/>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86001912368135E-2"/>
          <c:y val="0.11589941520467836"/>
          <c:w val="0.90515103664468055"/>
          <c:h val="0.575314619883041"/>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Q17_ALL'!$T$2:$T$6</c:f>
              <c:strCache>
                <c:ptCount val="5"/>
                <c:pt idx="0">
                  <c:v>Klarheitvereinbarter Praktikumsziele
Chiarezza obiettivi tirocinio</c:v>
                </c:pt>
                <c:pt idx="1">
                  <c:v>Unterstützung bei Problemen
Sostegno in caso di necessità </c:v>
                </c:pt>
                <c:pt idx="2">
                  <c:v>Hilfreiches Abschlussgespräch
Colloquio finale utile</c:v>
                </c:pt>
                <c:pt idx="3">
                  <c:v>Verknüpfung Theorie - Praxis
Connessioni tra teoria e pratica</c:v>
                </c:pt>
                <c:pt idx="4">
                  <c:v>Regelmäßige Reflexion
Regolare riflessione</c:v>
                </c:pt>
              </c:strCache>
            </c:strRef>
          </c:cat>
          <c:val>
            <c:numRef>
              <c:f>'W Q17_ALL'!$U$2:$U$6</c:f>
              <c:numCache>
                <c:formatCode>###0.0</c:formatCode>
                <c:ptCount val="5"/>
                <c:pt idx="0">
                  <c:v>5.6782407407407414</c:v>
                </c:pt>
                <c:pt idx="1">
                  <c:v>4.1759259259259283</c:v>
                </c:pt>
                <c:pt idx="2">
                  <c:v>4</c:v>
                </c:pt>
                <c:pt idx="3">
                  <c:v>4.0439814814814827</c:v>
                </c:pt>
                <c:pt idx="4">
                  <c:v>2.9884259259259278</c:v>
                </c:pt>
              </c:numCache>
            </c:numRef>
          </c:val>
          <c:extLst>
            <c:ext xmlns:c16="http://schemas.microsoft.com/office/drawing/2014/chart" uri="{C3380CC4-5D6E-409C-BE32-E72D297353CC}">
              <c16:uniqueId val="{00000000-5793-4006-9E33-44F9E61A79B1}"/>
            </c:ext>
          </c:extLst>
        </c:ser>
        <c:dLbls>
          <c:dLblPos val="outEnd"/>
          <c:showLegendKey val="0"/>
          <c:showVal val="1"/>
          <c:showCatName val="0"/>
          <c:showSerName val="0"/>
          <c:showPercent val="0"/>
          <c:showBubbleSize val="0"/>
        </c:dLbls>
        <c:gapWidth val="182"/>
        <c:axId val="26742016"/>
        <c:axId val="26734944"/>
      </c:barChart>
      <c:catAx>
        <c:axId val="2674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mj-lt"/>
                <a:ea typeface="+mn-ea"/>
                <a:cs typeface="+mn-cs"/>
              </a:defRPr>
            </a:pPr>
            <a:endParaRPr lang="de-DE"/>
          </a:p>
        </c:txPr>
        <c:crossAx val="26734944"/>
        <c:crosses val="autoZero"/>
        <c:auto val="1"/>
        <c:lblAlgn val="ctr"/>
        <c:lblOffset val="100"/>
        <c:noMultiLvlLbl val="0"/>
      </c:catAx>
      <c:valAx>
        <c:axId val="26734944"/>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26742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56908874010855E-2"/>
          <c:y val="5.6341283742858538E-2"/>
          <c:w val="0.92399979379132324"/>
          <c:h val="0.61070203298422776"/>
        </c:manualLayout>
      </c:layout>
      <c:barChart>
        <c:barDir val="col"/>
        <c:grouping val="stacked"/>
        <c:varyColors val="0"/>
        <c:ser>
          <c:idx val="0"/>
          <c:order val="0"/>
          <c:tx>
            <c:strRef>
              <c:f>'W Q17_ALL'!$V$12</c:f>
              <c:strCache>
                <c:ptCount val="1"/>
                <c:pt idx="0">
                  <c:v>Klarheitvereinbarter Praktikumsziele
Chiarezza obiettivi tirocinio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Q17_ALL'!$C$5:$C$9</c:f>
              <c:numCache>
                <c:formatCode>###0.0</c:formatCode>
                <c:ptCount val="5"/>
                <c:pt idx="0">
                  <c:v>5.4959677419354831</c:v>
                </c:pt>
                <c:pt idx="1">
                  <c:v>5.8750000000000018</c:v>
                </c:pt>
                <c:pt idx="2">
                  <c:v>6.2340425531914896</c:v>
                </c:pt>
                <c:pt idx="3">
                  <c:v>5.5555555555555554</c:v>
                </c:pt>
                <c:pt idx="4">
                  <c:v>6.6</c:v>
                </c:pt>
              </c:numCache>
            </c:numRef>
          </c:val>
          <c:extLst>
            <c:ext xmlns:c16="http://schemas.microsoft.com/office/drawing/2014/chart" uri="{C3380CC4-5D6E-409C-BE32-E72D297353CC}">
              <c16:uniqueId val="{00000000-933B-4443-9B07-0D7E0BF0C06B}"/>
            </c:ext>
          </c:extLst>
        </c:ser>
        <c:ser>
          <c:idx val="1"/>
          <c:order val="1"/>
          <c:tx>
            <c:strRef>
              <c:f>'W Q17_ALL'!$T$3</c:f>
              <c:strCache>
                <c:ptCount val="1"/>
                <c:pt idx="0">
                  <c:v>Unterstützung bei Problemen
Sostegno in caso di necessità </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Q17_ALL'!$D$4:$D$8</c:f>
              <c:numCache>
                <c:formatCode>###0.0</c:formatCode>
                <c:ptCount val="5"/>
                <c:pt idx="0">
                  <c:v>4.1759259259259283</c:v>
                </c:pt>
                <c:pt idx="1">
                  <c:v>3.6088709677419355</c:v>
                </c:pt>
                <c:pt idx="2">
                  <c:v>5.302083333333333</c:v>
                </c:pt>
                <c:pt idx="3">
                  <c:v>4.4042553191489358</c:v>
                </c:pt>
                <c:pt idx="4">
                  <c:v>4.6111111111111116</c:v>
                </c:pt>
              </c:numCache>
            </c:numRef>
          </c:val>
          <c:extLst>
            <c:ext xmlns:c16="http://schemas.microsoft.com/office/drawing/2014/chart" uri="{C3380CC4-5D6E-409C-BE32-E72D297353CC}">
              <c16:uniqueId val="{00000001-933B-4443-9B07-0D7E0BF0C06B}"/>
            </c:ext>
          </c:extLst>
        </c:ser>
        <c:ser>
          <c:idx val="2"/>
          <c:order val="2"/>
          <c:tx>
            <c:strRef>
              <c:f>'W Q17_ALL'!$T$4</c:f>
              <c:strCache>
                <c:ptCount val="1"/>
                <c:pt idx="0">
                  <c:v>Hilfreiches Abschlussgespräch
Colloquio finale utile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Q17_ALL'!$G$5:$G$9</c:f>
              <c:numCache>
                <c:formatCode>###0.0</c:formatCode>
                <c:ptCount val="5"/>
                <c:pt idx="0">
                  <c:v>3.2782258064516134</c:v>
                </c:pt>
                <c:pt idx="1">
                  <c:v>5.1875000000000036</c:v>
                </c:pt>
                <c:pt idx="2">
                  <c:v>4.8085106382978724</c:v>
                </c:pt>
                <c:pt idx="3">
                  <c:v>4.7222222222222214</c:v>
                </c:pt>
                <c:pt idx="4">
                  <c:v>4.2</c:v>
                </c:pt>
              </c:numCache>
            </c:numRef>
          </c:val>
          <c:extLst>
            <c:ext xmlns:c16="http://schemas.microsoft.com/office/drawing/2014/chart" uri="{C3380CC4-5D6E-409C-BE32-E72D297353CC}">
              <c16:uniqueId val="{00000002-933B-4443-9B07-0D7E0BF0C06B}"/>
            </c:ext>
          </c:extLst>
        </c:ser>
        <c:ser>
          <c:idx val="3"/>
          <c:order val="3"/>
          <c:tx>
            <c:strRef>
              <c:f>'W Q17_ALL'!$V$14</c:f>
              <c:strCache>
                <c:ptCount val="1"/>
                <c:pt idx="0">
                  <c:v>Verknüpfung Theorie - Praxis
Connessioni tra teoria e pratica</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Q17_ALL'!$F$5:$F$9</c:f>
              <c:numCache>
                <c:formatCode>###0.0</c:formatCode>
                <c:ptCount val="5"/>
                <c:pt idx="0">
                  <c:v>2.3588709677419368</c:v>
                </c:pt>
                <c:pt idx="1">
                  <c:v>4.145833333333333</c:v>
                </c:pt>
                <c:pt idx="2">
                  <c:v>3.0851063829787235</c:v>
                </c:pt>
                <c:pt idx="3">
                  <c:v>3.9722222222222223</c:v>
                </c:pt>
                <c:pt idx="4">
                  <c:v>4</c:v>
                </c:pt>
              </c:numCache>
            </c:numRef>
          </c:val>
          <c:extLst>
            <c:ext xmlns:c16="http://schemas.microsoft.com/office/drawing/2014/chart" uri="{C3380CC4-5D6E-409C-BE32-E72D297353CC}">
              <c16:uniqueId val="{00000003-933B-4443-9B07-0D7E0BF0C06B}"/>
            </c:ext>
          </c:extLst>
        </c:ser>
        <c:ser>
          <c:idx val="4"/>
          <c:order val="4"/>
          <c:tx>
            <c:strRef>
              <c:f>'W Q17_ALL'!$V$16</c:f>
              <c:strCache>
                <c:ptCount val="1"/>
                <c:pt idx="0">
                  <c:v>Regelmäßige Reflexion
Regolare riflessione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Q17_ALL'!$F$5:$F$9</c:f>
              <c:numCache>
                <c:formatCode>###0.0</c:formatCode>
                <c:ptCount val="5"/>
                <c:pt idx="0">
                  <c:v>2.3588709677419368</c:v>
                </c:pt>
                <c:pt idx="1">
                  <c:v>4.145833333333333</c:v>
                </c:pt>
                <c:pt idx="2">
                  <c:v>3.0851063829787235</c:v>
                </c:pt>
                <c:pt idx="3">
                  <c:v>3.9722222222222223</c:v>
                </c:pt>
                <c:pt idx="4">
                  <c:v>4</c:v>
                </c:pt>
              </c:numCache>
            </c:numRef>
          </c:val>
          <c:extLst>
            <c:ext xmlns:c16="http://schemas.microsoft.com/office/drawing/2014/chart" uri="{C3380CC4-5D6E-409C-BE32-E72D297353CC}">
              <c16:uniqueId val="{00000004-933B-4443-9B07-0D7E0BF0C06B}"/>
            </c:ext>
          </c:extLst>
        </c:ser>
        <c:dLbls>
          <c:dLblPos val="ctr"/>
          <c:showLegendKey val="0"/>
          <c:showVal val="1"/>
          <c:showCatName val="0"/>
          <c:showSerName val="0"/>
          <c:showPercent val="0"/>
          <c:showBubbleSize val="0"/>
        </c:dLbls>
        <c:gapWidth val="150"/>
        <c:overlap val="100"/>
        <c:axId val="26736032"/>
        <c:axId val="26737120"/>
      </c:barChart>
      <c:catAx>
        <c:axId val="2673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6737120"/>
        <c:crosses val="autoZero"/>
        <c:auto val="1"/>
        <c:lblAlgn val="ctr"/>
        <c:lblOffset val="100"/>
        <c:noMultiLvlLbl val="0"/>
      </c:catAx>
      <c:valAx>
        <c:axId val="267371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6736032"/>
        <c:crosses val="autoZero"/>
        <c:crossBetween val="between"/>
      </c:valAx>
      <c:spPr>
        <a:noFill/>
        <a:ln>
          <a:noFill/>
        </a:ln>
        <a:effectLst/>
      </c:spPr>
    </c:plotArea>
    <c:legend>
      <c:legendPos val="b"/>
      <c:layout>
        <c:manualLayout>
          <c:xMode val="edge"/>
          <c:yMode val="edge"/>
          <c:x val="3.0954941845441068E-2"/>
          <c:y val="0.79595927909758624"/>
          <c:w val="0.95163385826771651"/>
          <c:h val="0.155560058259908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 r="0.7" t="0.75" header="0.3" footer="0.3"/>
    <c:pageSetup orientation="landscape"/>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451410584947337"/>
          <c:y val="4.8147103987190701E-2"/>
          <c:w val="0.70765354153411542"/>
          <c:h val="0.72254028181196561"/>
        </c:manualLayout>
      </c:layout>
      <c:barChart>
        <c:barDir val="bar"/>
        <c:grouping val="percentStacked"/>
        <c:varyColors val="0"/>
        <c:ser>
          <c:idx val="2"/>
          <c:order val="0"/>
          <c:tx>
            <c:strRef>
              <c:f>'Q19'!$F$1</c:f>
              <c:strCache>
                <c:ptCount val="1"/>
                <c:pt idx="0">
                  <c:v>Ressource
Risorsa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'Q19'!$G$11:$G$15</c:f>
              <c:numCache>
                <c:formatCode>###0.0%</c:formatCode>
                <c:ptCount val="5"/>
                <c:pt idx="0">
                  <c:v>0.85080645161290325</c:v>
                </c:pt>
                <c:pt idx="1">
                  <c:v>0.90625</c:v>
                </c:pt>
                <c:pt idx="2">
                  <c:v>0.8936170212765957</c:v>
                </c:pt>
                <c:pt idx="3">
                  <c:v>0.94444444444444442</c:v>
                </c:pt>
                <c:pt idx="4">
                  <c:v>1</c:v>
                </c:pt>
              </c:numCache>
            </c:numRef>
          </c:val>
          <c:extLst>
            <c:ext xmlns:c16="http://schemas.microsoft.com/office/drawing/2014/chart" uri="{C3380CC4-5D6E-409C-BE32-E72D297353CC}">
              <c16:uniqueId val="{00000002-6EDE-4A19-849F-6C2956A02E38}"/>
            </c:ext>
          </c:extLst>
        </c:ser>
        <c:ser>
          <c:idx val="0"/>
          <c:order val="1"/>
          <c:tx>
            <c:strRef>
              <c:f>'Q19'!$D$1</c:f>
              <c:strCache>
                <c:ptCount val="1"/>
                <c:pt idx="0">
                  <c:v>Faktotum
Tuttofare</c:v>
                </c:pt>
              </c:strCache>
            </c:strRef>
          </c:tx>
          <c:spPr>
            <a:solidFill>
              <a:schemeClr val="accent2"/>
            </a:solidFill>
            <a:ln>
              <a:noFill/>
            </a:ln>
            <a:effectLst/>
          </c:spPr>
          <c:invertIfNegative val="0"/>
          <c:dLbls>
            <c:dLbl>
              <c:idx val="0"/>
              <c:layout>
                <c:manualLayout>
                  <c:x val="-2.8281377436693973E-2"/>
                  <c:y val="5.845546628926476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FB-4E04-9835-3C230F07116F}"/>
                </c:ext>
              </c:extLst>
            </c:dLbl>
            <c:dLbl>
              <c:idx val="1"/>
              <c:layout>
                <c:manualLayout>
                  <c:x val="-2.3567639401481464E-3"/>
                  <c:y val="-3.65421781692114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E6-45C1-8D49-DF33C2E64419}"/>
                </c:ext>
              </c:extLst>
            </c:dLbl>
            <c:dLbl>
              <c:idx val="3"/>
              <c:layout>
                <c:manualLayout>
                  <c:x val="-2.4730358749593799E-3"/>
                  <c:y val="2.9737531301006157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E6-45C1-8D49-DF33C2E64419}"/>
                </c:ext>
              </c:extLst>
            </c:dLbl>
            <c:dLbl>
              <c:idx val="4"/>
              <c:delete val="1"/>
              <c:extLst>
                <c:ext xmlns:c15="http://schemas.microsoft.com/office/drawing/2012/chart" uri="{CE6537A1-D6FC-4f65-9D91-7224C49458BB}"/>
                <c:ext xmlns:c16="http://schemas.microsoft.com/office/drawing/2014/chart" uri="{C3380CC4-5D6E-409C-BE32-E72D297353CC}">
                  <c16:uniqueId val="{00000000-7E9D-491D-AC75-2C14CEB576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'Q19'!$C$11:$C$15</c:f>
              <c:numCache>
                <c:formatCode>###0.0%</c:formatCode>
                <c:ptCount val="5"/>
                <c:pt idx="0">
                  <c:v>0.14112903225806453</c:v>
                </c:pt>
                <c:pt idx="1">
                  <c:v>5.2083333333333343E-2</c:v>
                </c:pt>
                <c:pt idx="2">
                  <c:v>0.10638297872340426</c:v>
                </c:pt>
                <c:pt idx="3">
                  <c:v>2.7777777777777776E-2</c:v>
                </c:pt>
                <c:pt idx="4">
                  <c:v>0</c:v>
                </c:pt>
              </c:numCache>
            </c:numRef>
          </c:val>
          <c:extLst>
            <c:ext xmlns:c16="http://schemas.microsoft.com/office/drawing/2014/chart" uri="{C3380CC4-5D6E-409C-BE32-E72D297353CC}">
              <c16:uniqueId val="{00000000-6EDE-4A19-849F-6C2956A02E38}"/>
            </c:ext>
          </c:extLst>
        </c:ser>
        <c:ser>
          <c:idx val="1"/>
          <c:order val="2"/>
          <c:tx>
            <c:strRef>
              <c:f>'Q19'!$E$1</c:f>
              <c:strCache>
                <c:ptCount val="1"/>
                <c:pt idx="0">
                  <c:v>Belastung
Peso</c:v>
                </c:pt>
              </c:strCache>
            </c:strRef>
          </c:tx>
          <c:spPr>
            <a:solidFill>
              <a:schemeClr val="accent3"/>
            </a:solidFill>
            <a:ln>
              <a:noFill/>
            </a:ln>
            <a:effectLst/>
          </c:spPr>
          <c:invertIfNegative val="0"/>
          <c:dLbls>
            <c:dLbl>
              <c:idx val="0"/>
              <c:layout>
                <c:manualLayout>
                  <c:x val="-2.3925881430138501E-3"/>
                  <c:y val="1.4610740647664911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FB-4E04-9835-3C230F07116F}"/>
                </c:ext>
              </c:extLst>
            </c:dLbl>
            <c:dLbl>
              <c:idx val="1"/>
              <c:layout>
                <c:manualLayout>
                  <c:x val="-3.3167905334375788E-5"/>
                  <c:y val="-3.7384741556071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FB-4E04-9835-3C230F07116F}"/>
                </c:ext>
              </c:extLst>
            </c:dLbl>
            <c:dLbl>
              <c:idx val="2"/>
              <c:delete val="1"/>
              <c:extLst>
                <c:ext xmlns:c15="http://schemas.microsoft.com/office/drawing/2012/chart" uri="{CE6537A1-D6FC-4f65-9D91-7224C49458BB}"/>
                <c:ext xmlns:c16="http://schemas.microsoft.com/office/drawing/2014/chart" uri="{C3380CC4-5D6E-409C-BE32-E72D297353CC}">
                  <c16:uniqueId val="{00000003-DCFB-4E04-9835-3C230F07116F}"/>
                </c:ext>
              </c:extLst>
            </c:dLbl>
            <c:dLbl>
              <c:idx val="3"/>
              <c:layout>
                <c:manualLayout>
                  <c:x val="-2.3899318454825222E-3"/>
                  <c:y val="1.8211322477580184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manualLayout>
                      <c:w val="5.6173978720304787E-2"/>
                      <c:h val="5.6829527492774902E-2"/>
                    </c:manualLayout>
                  </c15:layout>
                </c:ext>
                <c:ext xmlns:c16="http://schemas.microsoft.com/office/drawing/2014/chart" uri="{C3380CC4-5D6E-409C-BE32-E72D297353CC}">
                  <c16:uniqueId val="{00000004-DCFB-4E04-9835-3C230F07116F}"/>
                </c:ext>
              </c:extLst>
            </c:dLbl>
            <c:dLbl>
              <c:idx val="4"/>
              <c:delete val="1"/>
              <c:extLst>
                <c:ext xmlns:c15="http://schemas.microsoft.com/office/drawing/2012/chart" uri="{CE6537A1-D6FC-4f65-9D91-7224C49458BB}"/>
                <c:ext xmlns:c16="http://schemas.microsoft.com/office/drawing/2014/chart" uri="{C3380CC4-5D6E-409C-BE32-E72D297353CC}">
                  <c16:uniqueId val="{00000003-86E6-45C1-8D49-DF33C2E644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'Q19'!$E$11:$E$15</c:f>
              <c:numCache>
                <c:formatCode>###0.0%</c:formatCode>
                <c:ptCount val="5"/>
                <c:pt idx="0" formatCode="0.0%">
                  <c:v>8.0645161290322596E-3</c:v>
                </c:pt>
                <c:pt idx="1">
                  <c:v>4.1666666666666657E-2</c:v>
                </c:pt>
                <c:pt idx="2">
                  <c:v>0</c:v>
                </c:pt>
                <c:pt idx="3">
                  <c:v>2.7777777777777776E-2</c:v>
                </c:pt>
                <c:pt idx="4">
                  <c:v>0</c:v>
                </c:pt>
              </c:numCache>
            </c:numRef>
          </c:val>
          <c:extLst>
            <c:ext xmlns:c16="http://schemas.microsoft.com/office/drawing/2014/chart" uri="{C3380CC4-5D6E-409C-BE32-E72D297353CC}">
              <c16:uniqueId val="{00000001-6EDE-4A19-849F-6C2956A02E38}"/>
            </c:ext>
          </c:extLst>
        </c:ser>
        <c:dLbls>
          <c:dLblPos val="ctr"/>
          <c:showLegendKey val="0"/>
          <c:showVal val="1"/>
          <c:showCatName val="0"/>
          <c:showSerName val="0"/>
          <c:showPercent val="0"/>
          <c:showBubbleSize val="0"/>
        </c:dLbls>
        <c:gapWidth val="150"/>
        <c:overlap val="100"/>
        <c:axId val="26739296"/>
        <c:axId val="26726784"/>
      </c:barChart>
      <c:catAx>
        <c:axId val="267392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6726784"/>
        <c:crosses val="autoZero"/>
        <c:auto val="1"/>
        <c:lblAlgn val="ctr"/>
        <c:lblOffset val="100"/>
        <c:noMultiLvlLbl val="0"/>
      </c:catAx>
      <c:valAx>
        <c:axId val="26726784"/>
        <c:scaling>
          <c:orientation val="minMax"/>
          <c:max val="1"/>
          <c:min val="0.70000000000000007"/>
        </c:scaling>
        <c:delete val="0"/>
        <c:axPos val="b"/>
        <c:majorGridlines>
          <c:spPr>
            <a:ln w="9525" cap="flat" cmpd="sng" algn="ctr">
              <a:solidFill>
                <a:schemeClr val="accent3">
                  <a:lumMod val="60000"/>
                  <a:lumOff val="40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crossAx val="26739296"/>
        <c:crosses val="max"/>
        <c:crossBetween val="between"/>
        <c:majorUnit val="0.1"/>
      </c:valAx>
      <c:spPr>
        <a:noFill/>
        <a:ln>
          <a:noFill/>
        </a:ln>
        <a:effectLst/>
      </c:spPr>
    </c:plotArea>
    <c:legend>
      <c:legendPos val="t"/>
      <c:layout>
        <c:manualLayout>
          <c:xMode val="edge"/>
          <c:yMode val="edge"/>
          <c:x val="0.30379958624880754"/>
          <c:y val="0.83549460074303028"/>
          <c:w val="0.58092882985529026"/>
          <c:h val="0.127055653291293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 r="0.7" t="0.75" header="0.3" footer="0.3"/>
    <c:pageSetup paperSize="9" orientation="landscape"/>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829750735262415"/>
          <c:y val="8.8902046783625732E-2"/>
          <c:w val="0.61003103919350854"/>
          <c:h val="0.67056140350877191"/>
        </c:manualLayout>
      </c:layout>
      <c:barChart>
        <c:barDir val="bar"/>
        <c:grouping val="percentStacked"/>
        <c:varyColors val="0"/>
        <c:ser>
          <c:idx val="2"/>
          <c:order val="0"/>
          <c:tx>
            <c:strRef>
              <c:f>'Q19'!$F$1</c:f>
              <c:strCache>
                <c:ptCount val="1"/>
                <c:pt idx="0">
                  <c:v>Ressource
Risorsa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bilingui'!$A$15:$A$18</c:f>
              <c:strCache>
                <c:ptCount val="4"/>
                <c:pt idx="0">
                  <c:v>Praktikum in Südtirol
Tirocinio in Alto Adige (N=276)</c:v>
                </c:pt>
                <c:pt idx="1">
                  <c:v>Praktikum in Italien*
Tirocinio in Italia* (N=86)</c:v>
                </c:pt>
                <c:pt idx="2">
                  <c:v>Praktikum im deutschsprachigen Ausland
Tirocinio nei Paesi tedescofoni (N=48)</c:v>
                </c:pt>
                <c:pt idx="3">
                  <c:v>Praktikum im Ausland**
Tirocinio all'estero** (N=24)</c:v>
                </c:pt>
              </c:strCache>
            </c:strRef>
          </c:cat>
          <c:val>
            <c:numRef>
              <c:f>'Q19'!$G$36:$G$39</c:f>
              <c:numCache>
                <c:formatCode>###0.0%</c:formatCode>
                <c:ptCount val="4"/>
                <c:pt idx="0">
                  <c:v>0.88363636363636355</c:v>
                </c:pt>
                <c:pt idx="1">
                  <c:v>0.83720930232558144</c:v>
                </c:pt>
                <c:pt idx="2">
                  <c:v>0.8936170212765957</c:v>
                </c:pt>
                <c:pt idx="3">
                  <c:v>0.91666666666666652</c:v>
                </c:pt>
              </c:numCache>
            </c:numRef>
          </c:val>
          <c:extLst>
            <c:ext xmlns:c16="http://schemas.microsoft.com/office/drawing/2014/chart" uri="{C3380CC4-5D6E-409C-BE32-E72D297353CC}">
              <c16:uniqueId val="{00000002-6EDE-4A19-849F-6C2956A02E38}"/>
            </c:ext>
          </c:extLst>
        </c:ser>
        <c:ser>
          <c:idx val="0"/>
          <c:order val="1"/>
          <c:tx>
            <c:strRef>
              <c:f>'Q19'!$D$1</c:f>
              <c:strCache>
                <c:ptCount val="1"/>
                <c:pt idx="0">
                  <c:v>Faktotum
Tuttofare</c:v>
                </c:pt>
              </c:strCache>
            </c:strRef>
          </c:tx>
          <c:spPr>
            <a:solidFill>
              <a:schemeClr val="accent2"/>
            </a:solidFill>
            <a:ln>
              <a:noFill/>
            </a:ln>
            <a:effectLst/>
          </c:spPr>
          <c:invertIfNegative val="0"/>
          <c:dLbls>
            <c:dLbl>
              <c:idx val="0"/>
              <c:layout>
                <c:manualLayout>
                  <c:x val="-2.746425562425056E-3"/>
                  <c:y val="1.180089645509921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E9-4A0B-B4C8-F59035EC7D22}"/>
                </c:ext>
              </c:extLst>
            </c:dLbl>
            <c:dLbl>
              <c:idx val="1"/>
              <c:layout>
                <c:manualLayout>
                  <c:x val="-5.1810219373834617E-3"/>
                  <c:y val="5.90044822754960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1A-4CD6-9F81-E8CAA7438C40}"/>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bilingui'!$A$15:$A$18</c:f>
              <c:strCache>
                <c:ptCount val="4"/>
                <c:pt idx="0">
                  <c:v>Praktikum in Südtirol
Tirocinio in Alto Adige (N=276)</c:v>
                </c:pt>
                <c:pt idx="1">
                  <c:v>Praktikum in Italien*
Tirocinio in Italia* (N=86)</c:v>
                </c:pt>
                <c:pt idx="2">
                  <c:v>Praktikum im deutschsprachigen Ausland
Tirocinio nei Paesi tedescofoni (N=48)</c:v>
                </c:pt>
                <c:pt idx="3">
                  <c:v>Praktikum im Ausland**
Tirocinio all'estero** (N=24)</c:v>
                </c:pt>
              </c:strCache>
            </c:strRef>
          </c:cat>
          <c:val>
            <c:numRef>
              <c:f>'Q19'!$C$36:$C$39</c:f>
              <c:numCache>
                <c:formatCode>###0.0%</c:formatCode>
                <c:ptCount val="4"/>
                <c:pt idx="0">
                  <c:v>9.818181818181819E-2</c:v>
                </c:pt>
                <c:pt idx="1">
                  <c:v>0.15116279069767441</c:v>
                </c:pt>
                <c:pt idx="2">
                  <c:v>8.5106382978723402E-2</c:v>
                </c:pt>
                <c:pt idx="3">
                  <c:v>8.3333333333333315E-2</c:v>
                </c:pt>
              </c:numCache>
            </c:numRef>
          </c:val>
          <c:extLst>
            <c:ext xmlns:c16="http://schemas.microsoft.com/office/drawing/2014/chart" uri="{C3380CC4-5D6E-409C-BE32-E72D297353CC}">
              <c16:uniqueId val="{00000000-6EDE-4A19-849F-6C2956A02E38}"/>
            </c:ext>
          </c:extLst>
        </c:ser>
        <c:ser>
          <c:idx val="1"/>
          <c:order val="2"/>
          <c:tx>
            <c:strRef>
              <c:f>'Q19'!$E$1</c:f>
              <c:strCache>
                <c:ptCount val="1"/>
                <c:pt idx="0">
                  <c:v>Belastung
Peso</c:v>
                </c:pt>
              </c:strCache>
            </c:strRef>
          </c:tx>
          <c:spPr>
            <a:solidFill>
              <a:schemeClr val="accent4"/>
            </a:solidFill>
            <a:ln>
              <a:noFill/>
            </a:ln>
            <a:effectLst/>
          </c:spPr>
          <c:invertIfNegative val="0"/>
          <c:dLbls>
            <c:dLbl>
              <c:idx val="0"/>
              <c:layout>
                <c:manualLayout>
                  <c:x val="-2.5930322531735441E-3"/>
                  <c:y val="-3.1711775198749148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E9-4A0B-B4C8-F59035EC7D22}"/>
                </c:ext>
              </c:extLst>
            </c:dLbl>
            <c:dLbl>
              <c:idx val="1"/>
              <c:layout>
                <c:manualLayout>
                  <c:x val="-1.1833841831775278E-2"/>
                  <c:y val="1.1745101925462647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1A-4CD6-9F81-E8CAA7438C40}"/>
                </c:ext>
              </c:extLst>
            </c:dLbl>
            <c:dLbl>
              <c:idx val="2"/>
              <c:layout>
                <c:manualLayout>
                  <c:x val="-2.3763539659415992E-3"/>
                  <c:y val="2.936275482049316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1A-4CD6-9F81-E8CAA7438C40}"/>
                </c:ext>
              </c:extLst>
            </c:dLbl>
            <c:dLbl>
              <c:idx val="3"/>
              <c:delete val="1"/>
              <c:extLst>
                <c:ext xmlns:c15="http://schemas.microsoft.com/office/drawing/2012/chart" uri="{CE6537A1-D6FC-4f65-9D91-7224C49458BB}"/>
                <c:ext xmlns:c16="http://schemas.microsoft.com/office/drawing/2014/chart" uri="{C3380CC4-5D6E-409C-BE32-E72D297353CC}">
                  <c16:uniqueId val="{00000003-B91A-4CD6-9F81-E8CAA7438C40}"/>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bilingui'!$A$15:$A$18</c:f>
              <c:strCache>
                <c:ptCount val="4"/>
                <c:pt idx="0">
                  <c:v>Praktikum in Südtirol
Tirocinio in Alto Adige (N=276)</c:v>
                </c:pt>
                <c:pt idx="1">
                  <c:v>Praktikum in Italien*
Tirocinio in Italia* (N=86)</c:v>
                </c:pt>
                <c:pt idx="2">
                  <c:v>Praktikum im deutschsprachigen Ausland
Tirocinio nei Paesi tedescofoni (N=48)</c:v>
                </c:pt>
                <c:pt idx="3">
                  <c:v>Praktikum im Ausland**
Tirocinio all'estero** (N=24)</c:v>
                </c:pt>
              </c:strCache>
            </c:strRef>
          </c:cat>
          <c:val>
            <c:numRef>
              <c:f>'Q19'!$E$36:$E$39</c:f>
              <c:numCache>
                <c:formatCode>###0.0%</c:formatCode>
                <c:ptCount val="4"/>
                <c:pt idx="0">
                  <c:v>1.8181818181818181E-2</c:v>
                </c:pt>
                <c:pt idx="1">
                  <c:v>1.1627906976744186E-2</c:v>
                </c:pt>
                <c:pt idx="2">
                  <c:v>2.1276595744680851E-2</c:v>
                </c:pt>
                <c:pt idx="3">
                  <c:v>0</c:v>
                </c:pt>
              </c:numCache>
            </c:numRef>
          </c:val>
          <c:extLst>
            <c:ext xmlns:c16="http://schemas.microsoft.com/office/drawing/2014/chart" uri="{C3380CC4-5D6E-409C-BE32-E72D297353CC}">
              <c16:uniqueId val="{00000001-6EDE-4A19-849F-6C2956A02E38}"/>
            </c:ext>
          </c:extLst>
        </c:ser>
        <c:dLbls>
          <c:dLblPos val="ctr"/>
          <c:showLegendKey val="0"/>
          <c:showVal val="1"/>
          <c:showCatName val="0"/>
          <c:showSerName val="0"/>
          <c:showPercent val="0"/>
          <c:showBubbleSize val="0"/>
        </c:dLbls>
        <c:gapWidth val="150"/>
        <c:overlap val="100"/>
        <c:axId val="26741472"/>
        <c:axId val="26727328"/>
      </c:barChart>
      <c:catAx>
        <c:axId val="267414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6727328"/>
        <c:crosses val="autoZero"/>
        <c:auto val="1"/>
        <c:lblAlgn val="ctr"/>
        <c:lblOffset val="100"/>
        <c:noMultiLvlLbl val="0"/>
      </c:catAx>
      <c:valAx>
        <c:axId val="26727328"/>
        <c:scaling>
          <c:orientation val="minMax"/>
          <c:max val="1"/>
          <c:min val="0.70000000000000007"/>
        </c:scaling>
        <c:delete val="0"/>
        <c:axPos val="b"/>
        <c:majorGridlines>
          <c:spPr>
            <a:ln w="9525" cap="flat" cmpd="sng" algn="ctr">
              <a:solidFill>
                <a:schemeClr val="accent3">
                  <a:alpha val="51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crossAx val="26741472"/>
        <c:crosses val="max"/>
        <c:crossBetween val="between"/>
        <c:majorUnit val="0.1"/>
      </c:valAx>
      <c:spPr>
        <a:noFill/>
        <a:ln>
          <a:noFill/>
        </a:ln>
        <a:effectLst/>
      </c:spPr>
    </c:plotArea>
    <c:legend>
      <c:legendPos val="t"/>
      <c:layout>
        <c:manualLayout>
          <c:xMode val="edge"/>
          <c:yMode val="edge"/>
          <c:x val="0.23463620379270664"/>
          <c:y val="0.81319478554368085"/>
          <c:w val="0.66553512836118967"/>
          <c:h val="0.130739473684210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 r="0.7" t="0.75" header="0.3" footer="0.3"/>
    <c:pageSetup paperSize="9"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Source Sans Pro Light" panose="020B0403030403020204" pitchFamily="34" charset="0"/>
                <a:ea typeface="+mn-ea"/>
                <a:cs typeface="+mn-cs"/>
              </a:defRPr>
            </a:pPr>
            <a:r>
              <a:rPr lang="en-US" sz="1100" b="0" i="0" kern="1200" baseline="0">
                <a:solidFill>
                  <a:srgbClr val="000000"/>
                </a:solidFill>
                <a:effectLst/>
                <a:latin typeface="Source Sans Pro" panose="020B0503030403020204" pitchFamily="34" charset="0"/>
              </a:rPr>
              <a:t>Verteilung nach Maturaort</a:t>
            </a:r>
            <a:endParaRPr lang="it-IT" sz="1100" b="0">
              <a:effectLst/>
            </a:endParaRPr>
          </a:p>
        </c:rich>
      </c:tx>
      <c:layout>
        <c:manualLayout>
          <c:xMode val="edge"/>
          <c:yMode val="edge"/>
          <c:x val="3.3604259259259257E-2"/>
          <c:y val="3.713450292397661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Source Sans Pro Light" panose="020B0403030403020204" pitchFamily="34" charset="0"/>
              <a:ea typeface="+mn-ea"/>
              <a:cs typeface="+mn-cs"/>
            </a:defRPr>
          </a:pPr>
          <a:endParaRPr lang="de-DE"/>
        </a:p>
      </c:txPr>
    </c:title>
    <c:autoTitleDeleted val="0"/>
    <c:plotArea>
      <c:layout>
        <c:manualLayout>
          <c:layoutTarget val="inner"/>
          <c:xMode val="edge"/>
          <c:yMode val="edge"/>
          <c:x val="0.32454240740740736"/>
          <c:y val="0.23411783625730995"/>
          <c:w val="0.43254291489425883"/>
          <c:h val="0.76118712806684741"/>
        </c:manualLayout>
      </c:layout>
      <c:doughnutChart>
        <c:varyColors val="1"/>
        <c:ser>
          <c:idx val="0"/>
          <c:order val="0"/>
          <c:spPr>
            <a:solidFill>
              <a:schemeClr val="accent1"/>
            </a:solidFill>
            <a:ln w="38100" cap="flat" cmpd="sng" algn="ctr">
              <a:solidFill>
                <a:srgbClr val="FFFFFF">
                  <a:lumMod val="100000"/>
                </a:srgbClr>
              </a:solidFill>
              <a:prstDash val="solid"/>
              <a:round/>
              <a:headEnd type="none" w="med" len="med"/>
              <a:tailEnd type="none" w="med" len="med"/>
            </a:ln>
          </c:spPr>
          <c:dPt>
            <c:idx val="0"/>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1-2913-4776-A587-0BB1AF3D5D56}"/>
              </c:ext>
            </c:extLst>
          </c:dPt>
          <c:dPt>
            <c:idx val="1"/>
            <c:bubble3D val="0"/>
            <c:spPr>
              <a:solidFill>
                <a:schemeClr val="accent2"/>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3-2913-4776-A587-0BB1AF3D5D56}"/>
              </c:ext>
            </c:extLst>
          </c:dPt>
          <c:dPt>
            <c:idx val="2"/>
            <c:bubble3D val="0"/>
            <c:spPr>
              <a:solidFill>
                <a:schemeClr val="accent3"/>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5-2913-4776-A587-0BB1AF3D5D56}"/>
              </c:ext>
            </c:extLst>
          </c:dPt>
          <c:dPt>
            <c:idx val="3"/>
            <c:bubble3D val="0"/>
            <c:spPr>
              <a:solidFill>
                <a:schemeClr val="accent4"/>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7-2913-4776-A587-0BB1AF3D5D56}"/>
              </c:ext>
            </c:extLst>
          </c:dPt>
          <c:dPt>
            <c:idx val="4"/>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9-2913-4776-A587-0BB1AF3D5D56}"/>
              </c:ext>
            </c:extLst>
          </c:dPt>
          <c:dPt>
            <c:idx val="5"/>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B-2913-4776-A587-0BB1AF3D5D56}"/>
              </c:ext>
            </c:extLst>
          </c:dPt>
          <c:dLbls>
            <c:dLbl>
              <c:idx val="0"/>
              <c:layout>
                <c:manualLayout>
                  <c:x val="0.17116574074074056"/>
                  <c:y val="-0.1067923976608187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913-4776-A587-0BB1AF3D5D56}"/>
                </c:ext>
              </c:extLst>
            </c:dLbl>
            <c:dLbl>
              <c:idx val="1"/>
              <c:layout>
                <c:manualLayout>
                  <c:x val="-0.1962561111111111"/>
                  <c:y val="-0.1176929824561404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913-4776-A587-0BB1AF3D5D56}"/>
                </c:ext>
              </c:extLst>
            </c:dLbl>
            <c:dLbl>
              <c:idx val="2"/>
              <c:layout>
                <c:manualLayout>
                  <c:x val="-0.22258611111111112"/>
                  <c:y val="-0.1137570175438596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913-4776-A587-0BB1AF3D5D56}"/>
                </c:ext>
              </c:extLst>
            </c:dLbl>
            <c:dLbl>
              <c:idx val="3"/>
              <c:layout>
                <c:manualLayout>
                  <c:x val="0.25599814814814825"/>
                  <c:y val="-0.1831804093567251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913-4776-A587-0BB1AF3D5D56}"/>
                </c:ext>
              </c:extLst>
            </c:dLbl>
            <c:dLbl>
              <c:idx val="4"/>
              <c:layout>
                <c:manualLayout>
                  <c:x val="-0.14009851851851851"/>
                  <c:y val="0.147284210526315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913-4776-A587-0BB1AF3D5D56}"/>
                </c:ext>
              </c:extLst>
            </c:dLbl>
            <c:dLbl>
              <c:idx val="5"/>
              <c:layout>
                <c:manualLayout>
                  <c:x val="-9.5250000000000001E-2"/>
                  <c:y val="-9.113425925925931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913-4776-A587-0BB1AF3D5D5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1"/>
            <c:showCatName val="1"/>
            <c:showSerName val="0"/>
            <c:showPercent val="0"/>
            <c:showBubbleSize val="0"/>
            <c:separator>
</c:separator>
            <c:showLeaderLines val="1"/>
            <c:leaderLines>
              <c:spPr>
                <a:ln w="6350" cap="flat" cmpd="sng" algn="ctr">
                  <a:solidFill>
                    <a:schemeClr val="accent3"/>
                  </a:solidFill>
                  <a:prstDash val="solid"/>
                  <a:round/>
                </a:ln>
                <a:effectLst/>
              </c:spPr>
            </c:leaderLines>
            <c:extLst>
              <c:ext xmlns:c15="http://schemas.microsoft.com/office/drawing/2012/chart" uri="{CE6537A1-D6FC-4f65-9D91-7224C49458BB}"/>
            </c:extLst>
          </c:dLbls>
          <c:cat>
            <c:strRef>
              <c:f>'Etichette bilingui'!$I$16:$I$19</c:f>
              <c:strCache>
                <c:ptCount val="4"/>
                <c:pt idx="0">
                  <c:v>Südtiroler Oberschulabschluss
Maturità altoatesina (N=211)</c:v>
                </c:pt>
                <c:pt idx="1">
                  <c:v>Italienischer* Oberschulabschluss
Maturità italiana* (N=164)</c:v>
                </c:pt>
                <c:pt idx="2">
                  <c:v>Ausländischer EU Abschluss 
Maturità estera UE (N=47)</c:v>
                </c:pt>
                <c:pt idx="3">
                  <c:v>Nicht-EU Ausländischer Abschluss
Maturità estera extra-UE (N=9)</c:v>
                </c:pt>
              </c:strCache>
            </c:strRef>
          </c:cat>
          <c:val>
            <c:numRef>
              <c:f>'W Panoramica generale'!$D$52:$D$55</c:f>
              <c:numCache>
                <c:formatCode>0.0%</c:formatCode>
                <c:ptCount val="4"/>
                <c:pt idx="0">
                  <c:v>0.48617511520737328</c:v>
                </c:pt>
                <c:pt idx="1">
                  <c:v>0.37788018433179721</c:v>
                </c:pt>
                <c:pt idx="2">
                  <c:v>0.10829493087557604</c:v>
                </c:pt>
                <c:pt idx="3">
                  <c:v>2.0737327188940093E-2</c:v>
                </c:pt>
              </c:numCache>
            </c:numRef>
          </c:val>
          <c:extLst>
            <c:ext xmlns:c16="http://schemas.microsoft.com/office/drawing/2014/chart" uri="{C3380CC4-5D6E-409C-BE32-E72D297353CC}">
              <c16:uniqueId val="{0000000C-2913-4776-A587-0BB1AF3D5D56}"/>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3175" cap="flat" cmpd="sng" algn="ctr">
      <a:solidFill>
        <a:schemeClr val="accent4"/>
      </a:solidFill>
      <a:prstDash val="solid"/>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226169792548371E-2"/>
          <c:y val="0.11834350954365767"/>
          <c:w val="0.8965503787878788"/>
          <c:h val="0.62069838925175724"/>
        </c:manualLayout>
      </c:layout>
      <c:barChart>
        <c:barDir val="bar"/>
        <c:grouping val="stacked"/>
        <c:varyColors val="0"/>
        <c:ser>
          <c:idx val="0"/>
          <c:order val="0"/>
          <c:tx>
            <c:strRef>
              <c:f>'Q19'!$F$1</c:f>
              <c:strCache>
                <c:ptCount val="1"/>
                <c:pt idx="0">
                  <c:v>Ressource
Risorsa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'Q19'!$G$20:$G$23</c:f>
              <c:numCache>
                <c:formatCode>###0.0%</c:formatCode>
                <c:ptCount val="4"/>
                <c:pt idx="0">
                  <c:v>0.86567164179104461</c:v>
                </c:pt>
                <c:pt idx="1">
                  <c:v>0.86567164179104461</c:v>
                </c:pt>
                <c:pt idx="2">
                  <c:v>0.88429752066115708</c:v>
                </c:pt>
                <c:pt idx="3">
                  <c:v>0.89090909090909098</c:v>
                </c:pt>
              </c:numCache>
            </c:numRef>
          </c:val>
          <c:extLst>
            <c:ext xmlns:c16="http://schemas.microsoft.com/office/drawing/2014/chart" uri="{C3380CC4-5D6E-409C-BE32-E72D297353CC}">
              <c16:uniqueId val="{00000000-A579-4AEB-93C5-AD79EF6084F2}"/>
            </c:ext>
          </c:extLst>
        </c:ser>
        <c:ser>
          <c:idx val="1"/>
          <c:order val="1"/>
          <c:tx>
            <c:strRef>
              <c:f>'Q19'!$D$1</c:f>
              <c:strCache>
                <c:ptCount val="1"/>
                <c:pt idx="0">
                  <c:v>Faktotum
Tuttofare</c:v>
                </c:pt>
              </c:strCache>
            </c:strRef>
          </c:tx>
          <c:spPr>
            <a:solidFill>
              <a:schemeClr val="accent2"/>
            </a:solidFill>
            <a:ln>
              <a:noFill/>
            </a:ln>
            <a:effectLst/>
          </c:spPr>
          <c:invertIfNegative val="0"/>
          <c:dPt>
            <c:idx val="3"/>
            <c:invertIfNegative val="0"/>
            <c:bubble3D val="0"/>
            <c:spPr>
              <a:solidFill>
                <a:schemeClr val="accent2"/>
              </a:solidFill>
              <a:ln w="28575" cap="rnd">
                <a:noFill/>
                <a:round/>
              </a:ln>
              <a:effectLst/>
            </c:spPr>
            <c:extLst>
              <c:ext xmlns:c16="http://schemas.microsoft.com/office/drawing/2014/chart" uri="{C3380CC4-5D6E-409C-BE32-E72D297353CC}">
                <c16:uniqueId val="{00000001-90C8-434C-82E1-753C3D440E9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bilingui'!$E$9:$E$12</c:f>
              <c:strCache>
                <c:ptCount val="4"/>
                <c:pt idx="0">
                  <c:v>bis zu einem Monat
fino a un mese</c:v>
                </c:pt>
                <c:pt idx="1">
                  <c:v>zwischen einem und zwei Monate
tra uno e due mesi</c:v>
                </c:pt>
                <c:pt idx="2">
                  <c:v>zwischen zwei und drei Monate
tra due e tre mesi</c:v>
                </c:pt>
                <c:pt idx="3">
                  <c:v>über drei Monate
più di tre mesi</c:v>
                </c:pt>
              </c:strCache>
            </c:strRef>
          </c:cat>
          <c:val>
            <c:numRef>
              <c:f>'Q19'!$C$20:$C$23</c:f>
              <c:numCache>
                <c:formatCode>###0.0%</c:formatCode>
                <c:ptCount val="4"/>
                <c:pt idx="0">
                  <c:v>0.13432835820895522</c:v>
                </c:pt>
                <c:pt idx="1">
                  <c:v>0.12686567164179105</c:v>
                </c:pt>
                <c:pt idx="2">
                  <c:v>9.0909090909090912E-2</c:v>
                </c:pt>
                <c:pt idx="3">
                  <c:v>8.1818181818181818E-2</c:v>
                </c:pt>
              </c:numCache>
            </c:numRef>
          </c:val>
          <c:extLst>
            <c:ext xmlns:c16="http://schemas.microsoft.com/office/drawing/2014/chart" uri="{C3380CC4-5D6E-409C-BE32-E72D297353CC}">
              <c16:uniqueId val="{00000002-90C8-434C-82E1-753C3D440E97}"/>
            </c:ext>
          </c:extLst>
        </c:ser>
        <c:ser>
          <c:idx val="2"/>
          <c:order val="2"/>
          <c:tx>
            <c:strRef>
              <c:f>'Q19'!$E$1</c:f>
              <c:strCache>
                <c:ptCount val="1"/>
                <c:pt idx="0">
                  <c:v>Belastung
Peso</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D59D-4D41-BA1A-9A1CB8E873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'Q19'!$E$20:$E$23</c:f>
              <c:numCache>
                <c:formatCode>0.0%</c:formatCode>
                <c:ptCount val="4"/>
                <c:pt idx="0" formatCode="###0.0%">
                  <c:v>0</c:v>
                </c:pt>
                <c:pt idx="1">
                  <c:v>7.4626865671641781E-3</c:v>
                </c:pt>
                <c:pt idx="2" formatCode="###0.0%">
                  <c:v>2.4793388429752067E-2</c:v>
                </c:pt>
                <c:pt idx="3" formatCode="###0.0%">
                  <c:v>2.7272727272727271E-2</c:v>
                </c:pt>
              </c:numCache>
            </c:numRef>
          </c:val>
          <c:extLst>
            <c:ext xmlns:c16="http://schemas.microsoft.com/office/drawing/2014/chart" uri="{C3380CC4-5D6E-409C-BE32-E72D297353CC}">
              <c16:uniqueId val="{00000005-A579-4AEB-93C5-AD79EF6084F2}"/>
            </c:ext>
          </c:extLst>
        </c:ser>
        <c:dLbls>
          <c:showLegendKey val="0"/>
          <c:showVal val="1"/>
          <c:showCatName val="0"/>
          <c:showSerName val="0"/>
          <c:showPercent val="0"/>
          <c:showBubbleSize val="0"/>
        </c:dLbls>
        <c:gapWidth val="150"/>
        <c:overlap val="100"/>
        <c:axId val="115044336"/>
        <c:axId val="115065008"/>
      </c:barChart>
      <c:catAx>
        <c:axId val="115044336"/>
        <c:scaling>
          <c:orientation val="minMax"/>
        </c:scaling>
        <c:delete val="0"/>
        <c:axPos val="l"/>
        <c:numFmt formatCode="General" sourceLinked="1"/>
        <c:majorTickMark val="none"/>
        <c:minorTickMark val="cross"/>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115065008"/>
        <c:crosses val="autoZero"/>
        <c:auto val="1"/>
        <c:lblAlgn val="ctr"/>
        <c:lblOffset val="100"/>
        <c:noMultiLvlLbl val="0"/>
      </c:catAx>
      <c:valAx>
        <c:axId val="115065008"/>
        <c:scaling>
          <c:orientation val="minMax"/>
          <c:max val="1"/>
          <c:min val="0.70000000000000007"/>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115044336"/>
        <c:crosses val="autoZero"/>
        <c:crossBetween val="between"/>
        <c:majorUnit val="0.1"/>
      </c:valAx>
      <c:spPr>
        <a:noFill/>
        <a:ln>
          <a:noFill/>
        </a:ln>
        <a:effectLst/>
      </c:spPr>
    </c:plotArea>
    <c:legend>
      <c:legendPos val="r"/>
      <c:layout>
        <c:manualLayout>
          <c:xMode val="edge"/>
          <c:yMode val="edge"/>
          <c:x val="0.34015424471043099"/>
          <c:y val="0.8221853494138418"/>
          <c:w val="0.51497963699701788"/>
          <c:h val="0.130088219989532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 r="0.7" t="0.75" header="0.3" footer="0.3"/>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451410584947337"/>
          <c:y val="4.8147103987190701E-2"/>
          <c:w val="0.70765354153411542"/>
          <c:h val="0.72254028181196561"/>
        </c:manualLayout>
      </c:layout>
      <c:barChart>
        <c:barDir val="bar"/>
        <c:grouping val="percentStacked"/>
        <c:varyColors val="0"/>
        <c:ser>
          <c:idx val="2"/>
          <c:order val="0"/>
          <c:tx>
            <c:strRef>
              <c:f>'Q19'!$F$1</c:f>
              <c:strCache>
                <c:ptCount val="1"/>
                <c:pt idx="0">
                  <c:v>Ressource
Risorsa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'Q19'!$G$11:$G$15</c:f>
              <c:numCache>
                <c:formatCode>###0.0%</c:formatCode>
                <c:ptCount val="5"/>
                <c:pt idx="0">
                  <c:v>0.85080645161290325</c:v>
                </c:pt>
                <c:pt idx="1">
                  <c:v>0.90625</c:v>
                </c:pt>
                <c:pt idx="2">
                  <c:v>0.8936170212765957</c:v>
                </c:pt>
                <c:pt idx="3">
                  <c:v>0.94444444444444442</c:v>
                </c:pt>
                <c:pt idx="4">
                  <c:v>1</c:v>
                </c:pt>
              </c:numCache>
            </c:numRef>
          </c:val>
          <c:extLst>
            <c:ext xmlns:c16="http://schemas.microsoft.com/office/drawing/2014/chart" uri="{C3380CC4-5D6E-409C-BE32-E72D297353CC}">
              <c16:uniqueId val="{00000000-A68A-4F9F-889C-188E3CD0DD27}"/>
            </c:ext>
          </c:extLst>
        </c:ser>
        <c:ser>
          <c:idx val="0"/>
          <c:order val="1"/>
          <c:tx>
            <c:strRef>
              <c:f>'Q19'!$D$1</c:f>
              <c:strCache>
                <c:ptCount val="1"/>
                <c:pt idx="0">
                  <c:v>Faktotum
Tuttofare</c:v>
                </c:pt>
              </c:strCache>
            </c:strRef>
          </c:tx>
          <c:spPr>
            <a:solidFill>
              <a:schemeClr val="accent2"/>
            </a:solidFill>
            <a:ln>
              <a:noFill/>
            </a:ln>
            <a:effectLst/>
          </c:spPr>
          <c:invertIfNegative val="0"/>
          <c:dLbls>
            <c:dLbl>
              <c:idx val="0"/>
              <c:layout>
                <c:manualLayout>
                  <c:x val="-2.8281377436693973E-2"/>
                  <c:y val="5.845546628926476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8A-4F9F-889C-188E3CD0DD27}"/>
                </c:ext>
              </c:extLst>
            </c:dLbl>
            <c:dLbl>
              <c:idx val="1"/>
              <c:layout>
                <c:manualLayout>
                  <c:x val="-2.3567639401481464E-3"/>
                  <c:y val="-3.65421781692114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8A-4F9F-889C-188E3CD0DD27}"/>
                </c:ext>
              </c:extLst>
            </c:dLbl>
            <c:dLbl>
              <c:idx val="3"/>
              <c:layout>
                <c:manualLayout>
                  <c:x val="-2.4730358749593799E-3"/>
                  <c:y val="2.9737531301006157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8A-4F9F-889C-188E3CD0DD27}"/>
                </c:ext>
              </c:extLst>
            </c:dLbl>
            <c:dLbl>
              <c:idx val="4"/>
              <c:delete val="1"/>
              <c:extLst>
                <c:ext xmlns:c15="http://schemas.microsoft.com/office/drawing/2012/chart" uri="{CE6537A1-D6FC-4f65-9D91-7224C49458BB}"/>
                <c:ext xmlns:c16="http://schemas.microsoft.com/office/drawing/2014/chart" uri="{C3380CC4-5D6E-409C-BE32-E72D297353CC}">
                  <c16:uniqueId val="{00000004-A68A-4F9F-889C-188E3CD0DD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'Q19'!$C$11:$C$15</c:f>
              <c:numCache>
                <c:formatCode>###0.0%</c:formatCode>
                <c:ptCount val="5"/>
                <c:pt idx="0">
                  <c:v>0.14112903225806453</c:v>
                </c:pt>
                <c:pt idx="1">
                  <c:v>5.2083333333333343E-2</c:v>
                </c:pt>
                <c:pt idx="2">
                  <c:v>0.10638297872340426</c:v>
                </c:pt>
                <c:pt idx="3">
                  <c:v>2.7777777777777776E-2</c:v>
                </c:pt>
                <c:pt idx="4">
                  <c:v>0</c:v>
                </c:pt>
              </c:numCache>
            </c:numRef>
          </c:val>
          <c:extLst>
            <c:ext xmlns:c16="http://schemas.microsoft.com/office/drawing/2014/chart" uri="{C3380CC4-5D6E-409C-BE32-E72D297353CC}">
              <c16:uniqueId val="{00000005-A68A-4F9F-889C-188E3CD0DD27}"/>
            </c:ext>
          </c:extLst>
        </c:ser>
        <c:ser>
          <c:idx val="1"/>
          <c:order val="2"/>
          <c:tx>
            <c:strRef>
              <c:f>'Q19'!$E$1</c:f>
              <c:strCache>
                <c:ptCount val="1"/>
                <c:pt idx="0">
                  <c:v>Belastung
Peso</c:v>
                </c:pt>
              </c:strCache>
            </c:strRef>
          </c:tx>
          <c:spPr>
            <a:solidFill>
              <a:schemeClr val="accent3"/>
            </a:solidFill>
            <a:ln>
              <a:noFill/>
            </a:ln>
            <a:effectLst/>
          </c:spPr>
          <c:invertIfNegative val="0"/>
          <c:dLbls>
            <c:dLbl>
              <c:idx val="0"/>
              <c:layout>
                <c:manualLayout>
                  <c:x val="-2.3925881430138501E-3"/>
                  <c:y val="1.4610740647664911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68A-4F9F-889C-188E3CD0DD27}"/>
                </c:ext>
              </c:extLst>
            </c:dLbl>
            <c:dLbl>
              <c:idx val="1"/>
              <c:layout>
                <c:manualLayout>
                  <c:x val="-3.3167905334375788E-5"/>
                  <c:y val="-3.7384741556071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68A-4F9F-889C-188E3CD0DD27}"/>
                </c:ext>
              </c:extLst>
            </c:dLbl>
            <c:dLbl>
              <c:idx val="2"/>
              <c:delete val="1"/>
              <c:extLst>
                <c:ext xmlns:c15="http://schemas.microsoft.com/office/drawing/2012/chart" uri="{CE6537A1-D6FC-4f65-9D91-7224C49458BB}"/>
                <c:ext xmlns:c16="http://schemas.microsoft.com/office/drawing/2014/chart" uri="{C3380CC4-5D6E-409C-BE32-E72D297353CC}">
                  <c16:uniqueId val="{00000008-A68A-4F9F-889C-188E3CD0DD27}"/>
                </c:ext>
              </c:extLst>
            </c:dLbl>
            <c:dLbl>
              <c:idx val="3"/>
              <c:layout>
                <c:manualLayout>
                  <c:x val="-2.3899318454825222E-3"/>
                  <c:y val="1.8211322477580184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manualLayout>
                      <c:w val="5.6173978720304787E-2"/>
                      <c:h val="5.6829527492774902E-2"/>
                    </c:manualLayout>
                  </c15:layout>
                </c:ext>
                <c:ext xmlns:c16="http://schemas.microsoft.com/office/drawing/2014/chart" uri="{C3380CC4-5D6E-409C-BE32-E72D297353CC}">
                  <c16:uniqueId val="{00000009-A68A-4F9F-889C-188E3CD0DD27}"/>
                </c:ext>
              </c:extLst>
            </c:dLbl>
            <c:dLbl>
              <c:idx val="4"/>
              <c:delete val="1"/>
              <c:extLst>
                <c:ext xmlns:c15="http://schemas.microsoft.com/office/drawing/2012/chart" uri="{CE6537A1-D6FC-4f65-9D91-7224C49458BB}"/>
                <c:ext xmlns:c16="http://schemas.microsoft.com/office/drawing/2014/chart" uri="{C3380CC4-5D6E-409C-BE32-E72D297353CC}">
                  <c16:uniqueId val="{0000000A-A68A-4F9F-889C-188E3CD0DD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'Q19'!$E$11:$E$15</c:f>
              <c:numCache>
                <c:formatCode>###0.0%</c:formatCode>
                <c:ptCount val="5"/>
                <c:pt idx="0" formatCode="0.0%">
                  <c:v>8.0645161290322596E-3</c:v>
                </c:pt>
                <c:pt idx="1">
                  <c:v>4.1666666666666657E-2</c:v>
                </c:pt>
                <c:pt idx="2">
                  <c:v>0</c:v>
                </c:pt>
                <c:pt idx="3">
                  <c:v>2.7777777777777776E-2</c:v>
                </c:pt>
                <c:pt idx="4">
                  <c:v>0</c:v>
                </c:pt>
              </c:numCache>
            </c:numRef>
          </c:val>
          <c:extLst>
            <c:ext xmlns:c16="http://schemas.microsoft.com/office/drawing/2014/chart" uri="{C3380CC4-5D6E-409C-BE32-E72D297353CC}">
              <c16:uniqueId val="{0000000B-A68A-4F9F-889C-188E3CD0DD27}"/>
            </c:ext>
          </c:extLst>
        </c:ser>
        <c:dLbls>
          <c:dLblPos val="ctr"/>
          <c:showLegendKey val="0"/>
          <c:showVal val="1"/>
          <c:showCatName val="0"/>
          <c:showSerName val="0"/>
          <c:showPercent val="0"/>
          <c:showBubbleSize val="0"/>
        </c:dLbls>
        <c:gapWidth val="150"/>
        <c:overlap val="100"/>
        <c:axId val="115053040"/>
        <c:axId val="115045968"/>
      </c:barChart>
      <c:catAx>
        <c:axId val="1150530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115045968"/>
        <c:crosses val="autoZero"/>
        <c:auto val="1"/>
        <c:lblAlgn val="ctr"/>
        <c:lblOffset val="100"/>
        <c:noMultiLvlLbl val="0"/>
      </c:catAx>
      <c:valAx>
        <c:axId val="115045968"/>
        <c:scaling>
          <c:orientation val="minMax"/>
          <c:max val="1"/>
          <c:min val="0.70000000000000007"/>
        </c:scaling>
        <c:delete val="0"/>
        <c:axPos val="b"/>
        <c:majorGridlines>
          <c:spPr>
            <a:ln w="9525" cap="flat" cmpd="sng" algn="ctr">
              <a:solidFill>
                <a:schemeClr val="accent3">
                  <a:lumMod val="60000"/>
                  <a:lumOff val="4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crossAx val="115053040"/>
        <c:crosses val="max"/>
        <c:crossBetween val="between"/>
        <c:majorUnit val="0.1"/>
      </c:valAx>
      <c:spPr>
        <a:noFill/>
        <a:ln>
          <a:noFill/>
        </a:ln>
        <a:effectLst/>
      </c:spPr>
    </c:plotArea>
    <c:legend>
      <c:legendPos val="t"/>
      <c:layout>
        <c:manualLayout>
          <c:xMode val="edge"/>
          <c:yMode val="edge"/>
          <c:x val="0.30379958624880754"/>
          <c:y val="0.83549460074303028"/>
          <c:w val="0.58092882985529026"/>
          <c:h val="0.127055653291293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 r="0.7" t="0.75" header="0.3" footer="0.3"/>
    <c:pageSetup paperSize="9" orientation="landscape"/>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22615340913562E-2"/>
          <c:y val="7.3349999999999985E-2"/>
          <c:w val="0.90830962962962958"/>
          <c:h val="0.70591023391812868"/>
        </c:manualLayout>
      </c:layout>
      <c:lineChart>
        <c:grouping val="standard"/>
        <c:varyColors val="0"/>
        <c:ser>
          <c:idx val="1"/>
          <c:order val="0"/>
          <c:tx>
            <c:strRef>
              <c:f>'W Q19_zeitreihe'!$B$35</c:f>
              <c:strCache>
                <c:ptCount val="1"/>
                <c:pt idx="0">
                  <c:v>Faktotum | Tuttofare</c:v>
                </c:pt>
              </c:strCache>
            </c:strRef>
          </c:tx>
          <c:spPr>
            <a:ln w="28575" cap="rnd">
              <a:solidFill>
                <a:schemeClr val="accent1"/>
              </a:solidFill>
              <a:round/>
            </a:ln>
            <a:effectLst/>
          </c:spPr>
          <c:marker>
            <c:symbol val="circle"/>
            <c:size val="5"/>
            <c:spPr>
              <a:solidFill>
                <a:schemeClr val="bg1"/>
              </a:solidFill>
              <a:ln w="9525">
                <a:solidFill>
                  <a:schemeClr val="accent1"/>
                </a:solidFill>
              </a:ln>
              <a:effectLst/>
            </c:spPr>
          </c:marker>
          <c:dPt>
            <c:idx val="3"/>
            <c:marker>
              <c:symbol val="circle"/>
              <c:size val="5"/>
              <c:spPr>
                <a:solidFill>
                  <a:schemeClr val="bg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1-90C8-434C-82E1-753C3D440E97}"/>
              </c:ext>
            </c:extLst>
          </c:dPt>
          <c:dLbls>
            <c:dLbl>
              <c:idx val="1"/>
              <c:layout>
                <c:manualLayout>
                  <c:x val="-3.1556111111111194E-2"/>
                  <c:y val="-4.32801169590643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C1-4413-9030-FA44DEEE36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 Q19_zeitreihe'!$C$34:$F$34</c:f>
              <c:numCache>
                <c:formatCode>General</c:formatCode>
                <c:ptCount val="4"/>
                <c:pt idx="0">
                  <c:v>2014</c:v>
                </c:pt>
                <c:pt idx="1">
                  <c:v>2015</c:v>
                </c:pt>
                <c:pt idx="2">
                  <c:v>2016</c:v>
                </c:pt>
                <c:pt idx="3">
                  <c:v>2017</c:v>
                </c:pt>
              </c:numCache>
            </c:numRef>
          </c:cat>
          <c:val>
            <c:numRef>
              <c:f>'W Q19_zeitreihe'!$C$35:$F$35</c:f>
              <c:numCache>
                <c:formatCode>0.0</c:formatCode>
                <c:ptCount val="4"/>
                <c:pt idx="0">
                  <c:v>8.9361702127659584</c:v>
                </c:pt>
                <c:pt idx="1">
                  <c:v>9.1194968553459113</c:v>
                </c:pt>
                <c:pt idx="2">
                  <c:v>12.064343163538874</c:v>
                </c:pt>
                <c:pt idx="3">
                  <c:v>10.648148148148149</c:v>
                </c:pt>
              </c:numCache>
            </c:numRef>
          </c:val>
          <c:smooth val="0"/>
          <c:extLst>
            <c:ext xmlns:c16="http://schemas.microsoft.com/office/drawing/2014/chart" uri="{C3380CC4-5D6E-409C-BE32-E72D297353CC}">
              <c16:uniqueId val="{00000002-90C8-434C-82E1-753C3D440E97}"/>
            </c:ext>
          </c:extLst>
        </c:ser>
        <c:ser>
          <c:idx val="0"/>
          <c:order val="1"/>
          <c:tx>
            <c:strRef>
              <c:f>'W Q19_zeitreihe'!$B$36</c:f>
              <c:strCache>
                <c:ptCount val="1"/>
                <c:pt idx="0">
                  <c:v>Belastung | Peso</c:v>
                </c:pt>
              </c:strCache>
            </c:strRef>
          </c:tx>
          <c:spPr>
            <a:ln w="28575" cap="rnd">
              <a:solidFill>
                <a:schemeClr val="accent2"/>
              </a:solidFill>
              <a:round/>
            </a:ln>
            <a:effectLst/>
          </c:spPr>
          <c:marker>
            <c:symbol val="circle"/>
            <c:size val="5"/>
            <c:spPr>
              <a:solidFill>
                <a:schemeClr val="bg1"/>
              </a:solidFill>
              <a:ln w="9525">
                <a:solidFill>
                  <a:schemeClr val="accent2"/>
                </a:solidFill>
              </a:ln>
              <a:effectLst/>
            </c:spPr>
          </c:marker>
          <c:dLbls>
            <c:dLbl>
              <c:idx val="0"/>
              <c:layout>
                <c:manualLayout>
                  <c:x val="-7.1537592592592597E-2"/>
                  <c:y val="-3.95666666666666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C1-4413-9030-FA44DEEE3684}"/>
                </c:ext>
              </c:extLst>
            </c:dLbl>
            <c:dLbl>
              <c:idx val="1"/>
              <c:layout>
                <c:manualLayout>
                  <c:x val="-4.0963518518518517E-2"/>
                  <c:y val="-3.21397660818714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C1-4413-9030-FA44DEEE36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 Q19_zeitreihe'!$C$34:$F$34</c:f>
              <c:numCache>
                <c:formatCode>General</c:formatCode>
                <c:ptCount val="4"/>
                <c:pt idx="0">
                  <c:v>2014</c:v>
                </c:pt>
                <c:pt idx="1">
                  <c:v>2015</c:v>
                </c:pt>
                <c:pt idx="2">
                  <c:v>2016</c:v>
                </c:pt>
                <c:pt idx="3">
                  <c:v>2017</c:v>
                </c:pt>
              </c:numCache>
            </c:numRef>
          </c:cat>
          <c:val>
            <c:numRef>
              <c:f>'W Q19_zeitreihe'!$C$36:$F$36</c:f>
              <c:numCache>
                <c:formatCode>0.0</c:formatCode>
                <c:ptCount val="4"/>
                <c:pt idx="0">
                  <c:v>0.42553191489361702</c:v>
                </c:pt>
                <c:pt idx="1">
                  <c:v>2.8301886792452833</c:v>
                </c:pt>
                <c:pt idx="2">
                  <c:v>2.9490616621983912</c:v>
                </c:pt>
                <c:pt idx="3">
                  <c:v>1.6203703703703702</c:v>
                </c:pt>
              </c:numCache>
            </c:numRef>
          </c:val>
          <c:smooth val="0"/>
          <c:extLst>
            <c:ext xmlns:c16="http://schemas.microsoft.com/office/drawing/2014/chart" uri="{C3380CC4-5D6E-409C-BE32-E72D297353CC}">
              <c16:uniqueId val="{00000003-90C8-434C-82E1-753C3D440E97}"/>
            </c:ext>
          </c:extLst>
        </c:ser>
        <c:ser>
          <c:idx val="2"/>
          <c:order val="2"/>
          <c:tx>
            <c:strRef>
              <c:f>'W Q19_zeitreihe'!$B$37</c:f>
              <c:strCache>
                <c:ptCount val="1"/>
                <c:pt idx="0">
                  <c:v>Ressource | Risorsa</c:v>
                </c:pt>
              </c:strCache>
            </c:strRef>
          </c:tx>
          <c:spPr>
            <a:ln w="28575" cap="rnd">
              <a:solidFill>
                <a:schemeClr val="accent3"/>
              </a:solidFill>
              <a:round/>
            </a:ln>
            <a:effectLst/>
          </c:spPr>
          <c:marker>
            <c:symbol val="circle"/>
            <c:size val="5"/>
            <c:spPr>
              <a:solidFill>
                <a:schemeClr val="bg1"/>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 Q19_zeitreihe'!$C$34:$F$34</c:f>
              <c:numCache>
                <c:formatCode>General</c:formatCode>
                <c:ptCount val="4"/>
                <c:pt idx="0">
                  <c:v>2014</c:v>
                </c:pt>
                <c:pt idx="1">
                  <c:v>2015</c:v>
                </c:pt>
                <c:pt idx="2">
                  <c:v>2016</c:v>
                </c:pt>
                <c:pt idx="3">
                  <c:v>2017</c:v>
                </c:pt>
              </c:numCache>
            </c:numRef>
          </c:cat>
          <c:val>
            <c:numRef>
              <c:f>'W Q19_zeitreihe'!$C$37:$F$37</c:f>
              <c:numCache>
                <c:formatCode>0.0</c:formatCode>
                <c:ptCount val="4"/>
                <c:pt idx="0">
                  <c:v>90.638297872340416</c:v>
                </c:pt>
                <c:pt idx="1">
                  <c:v>88.050314465408803</c:v>
                </c:pt>
                <c:pt idx="2">
                  <c:v>84.986595174262732</c:v>
                </c:pt>
                <c:pt idx="3">
                  <c:v>87.731481481481481</c:v>
                </c:pt>
              </c:numCache>
            </c:numRef>
          </c:val>
          <c:smooth val="0"/>
          <c:extLst>
            <c:ext xmlns:c16="http://schemas.microsoft.com/office/drawing/2014/chart" uri="{C3380CC4-5D6E-409C-BE32-E72D297353CC}">
              <c16:uniqueId val="{00000004-90C8-434C-82E1-753C3D440E97}"/>
            </c:ext>
          </c:extLst>
        </c:ser>
        <c:dLbls>
          <c:dLblPos val="t"/>
          <c:showLegendKey val="0"/>
          <c:showVal val="1"/>
          <c:showCatName val="0"/>
          <c:showSerName val="0"/>
          <c:showPercent val="0"/>
          <c:showBubbleSize val="0"/>
        </c:dLbls>
        <c:marker val="1"/>
        <c:smooth val="0"/>
        <c:axId val="115054128"/>
        <c:axId val="115059024"/>
      </c:lineChart>
      <c:catAx>
        <c:axId val="115054128"/>
        <c:scaling>
          <c:orientation val="minMax"/>
        </c:scaling>
        <c:delete val="0"/>
        <c:axPos val="b"/>
        <c:numFmt formatCode="General" sourceLinked="1"/>
        <c:majorTickMark val="none"/>
        <c:minorTickMark val="cross"/>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115059024"/>
        <c:crosses val="autoZero"/>
        <c:auto val="1"/>
        <c:lblAlgn val="ctr"/>
        <c:lblOffset val="100"/>
        <c:noMultiLvlLbl val="0"/>
      </c:catAx>
      <c:valAx>
        <c:axId val="115059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115054128"/>
        <c:crosses val="autoZero"/>
        <c:crossBetween val="between"/>
      </c:valAx>
      <c:spPr>
        <a:noFill/>
        <a:ln>
          <a:noFill/>
        </a:ln>
        <a:effectLst/>
      </c:spPr>
    </c:plotArea>
    <c:legend>
      <c:legendPos val="b"/>
      <c:layout>
        <c:manualLayout>
          <c:xMode val="edge"/>
          <c:yMode val="edge"/>
          <c:x val="0.10169314814814813"/>
          <c:y val="0.87727865497076019"/>
          <c:w val="0.81138999999999994"/>
          <c:h val="8.92704678362573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 r="0.7" t="0.75" header="0.3" footer="0.3"/>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AT"/>
              <a:t>Gesamtzufriedenheit mit dem Praktikum 2017</a:t>
            </a:r>
          </a:p>
        </c:rich>
      </c:tx>
      <c:layout>
        <c:manualLayout>
          <c:xMode val="edge"/>
          <c:yMode val="edge"/>
          <c:x val="0.2053592899682786"/>
          <c:y val="1.113259712095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5.8277558730536319E-2"/>
          <c:y val="0.20492919843547563"/>
          <c:w val="0.90515103664468055"/>
          <c:h val="0.63080392545309083"/>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D474-4E47-8F5C-AD35AFBF0668}"/>
              </c:ext>
            </c:extLst>
          </c:dPt>
          <c:dPt>
            <c:idx val="1"/>
            <c:invertIfNegative val="0"/>
            <c:bubble3D val="0"/>
            <c:spPr>
              <a:solidFill>
                <a:schemeClr val="accent1"/>
              </a:solidFill>
              <a:ln>
                <a:noFill/>
              </a:ln>
              <a:effectLst/>
            </c:spPr>
            <c:extLst>
              <c:ext xmlns:c16="http://schemas.microsoft.com/office/drawing/2014/chart" uri="{C3380CC4-5D6E-409C-BE32-E72D297353CC}">
                <c16:uniqueId val="{0000001C-FE7B-48E2-853B-F37451275125}"/>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0-9851-4CF4-B183-DD94C49EB2B5}"/>
              </c:ext>
            </c:extLst>
          </c:dPt>
          <c:dPt>
            <c:idx val="3"/>
            <c:invertIfNegative val="0"/>
            <c:bubble3D val="0"/>
            <c:spPr>
              <a:solidFill>
                <a:schemeClr val="accent1"/>
              </a:solidFill>
              <a:ln>
                <a:noFill/>
              </a:ln>
              <a:effectLst/>
            </c:spPr>
            <c:extLst>
              <c:ext xmlns:c16="http://schemas.microsoft.com/office/drawing/2014/chart" uri="{C3380CC4-5D6E-409C-BE32-E72D297353CC}">
                <c16:uniqueId val="{00000025-FE7B-48E2-853B-F37451275125}"/>
              </c:ext>
            </c:extLst>
          </c:dPt>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Q20_ALL'!$Q$10:$Q$14</c:f>
              <c:strCache>
                <c:ptCount val="5"/>
                <c:pt idx="0">
                  <c:v>Gesamtzufriedenheit</c:v>
                </c:pt>
                <c:pt idx="1">
                  <c:v>Betriebsklima</c:v>
                </c:pt>
                <c:pt idx="2">
                  <c:v>Betriebstutor</c:v>
                </c:pt>
                <c:pt idx="3">
                  <c:v>Mit Erlerntem</c:v>
                </c:pt>
                <c:pt idx="4">
                  <c:v>Akademischer Tutor</c:v>
                </c:pt>
              </c:strCache>
            </c:strRef>
          </c:cat>
          <c:val>
            <c:numRef>
              <c:f>'W Q20_ALL'!$R$10:$R$14</c:f>
              <c:numCache>
                <c:formatCode>###0.0</c:formatCode>
                <c:ptCount val="5"/>
                <c:pt idx="0">
                  <c:v>6.0139211136890935</c:v>
                </c:pt>
                <c:pt idx="1">
                  <c:v>6.2134570765661303</c:v>
                </c:pt>
                <c:pt idx="2">
                  <c:v>6.1716937354988435</c:v>
                </c:pt>
                <c:pt idx="3">
                  <c:v>5.9860788863109047</c:v>
                </c:pt>
                <c:pt idx="4">
                  <c:v>5.5498839907192563</c:v>
                </c:pt>
              </c:numCache>
            </c:numRef>
          </c:val>
          <c:extLst>
            <c:ext xmlns:c16="http://schemas.microsoft.com/office/drawing/2014/chart" uri="{C3380CC4-5D6E-409C-BE32-E72D297353CC}">
              <c16:uniqueId val="{00000001-9851-4CF4-B183-DD94C49EB2B5}"/>
            </c:ext>
          </c:extLst>
        </c:ser>
        <c:dLbls>
          <c:dLblPos val="outEnd"/>
          <c:showLegendKey val="0"/>
          <c:showVal val="1"/>
          <c:showCatName val="0"/>
          <c:showSerName val="0"/>
          <c:showPercent val="0"/>
          <c:showBubbleSize val="0"/>
        </c:dLbls>
        <c:gapWidth val="182"/>
        <c:axId val="115075344"/>
        <c:axId val="115072080"/>
      </c:barChart>
      <c:catAx>
        <c:axId val="11507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mj-lt"/>
                <a:ea typeface="+mn-ea"/>
                <a:cs typeface="+mn-cs"/>
              </a:defRPr>
            </a:pPr>
            <a:endParaRPr lang="de-DE"/>
          </a:p>
        </c:txPr>
        <c:crossAx val="115072080"/>
        <c:crosses val="autoZero"/>
        <c:auto val="1"/>
        <c:lblAlgn val="ctr"/>
        <c:lblOffset val="100"/>
        <c:noMultiLvlLbl val="0"/>
      </c:catAx>
      <c:valAx>
        <c:axId val="115072080"/>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115075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 r="0.7" t="0.75" header="0.3" footer="0.3"/>
    <c:pageSetup orientation="landscape"/>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rtl="0">
              <a:defRPr lang="it-IT" sz="1100" b="0" i="0" u="none" strike="noStrike" kern="1200" spc="0" baseline="0">
                <a:solidFill>
                  <a:schemeClr val="tx1"/>
                </a:solidFill>
                <a:latin typeface="Source Sans Pro" panose="020B0503030403020204" pitchFamily="34" charset="0"/>
                <a:ea typeface="+mn-ea"/>
                <a:cs typeface="+mn-cs"/>
              </a:defRPr>
            </a:pPr>
            <a:r>
              <a:rPr lang="en-US" sz="1100" b="0" i="0" u="none" strike="noStrike" kern="1200" spc="0" baseline="0">
                <a:solidFill>
                  <a:schemeClr val="tx1"/>
                </a:solidFill>
                <a:latin typeface="Source Sans Pro" panose="020B0503030403020204" pitchFamily="34" charset="0"/>
                <a:ea typeface="+mn-ea"/>
                <a:cs typeface="+mn-cs"/>
              </a:rPr>
              <a:t>Soddisfazione durante il tirocinio </a:t>
            </a:r>
          </a:p>
        </c:rich>
      </c:tx>
      <c:layout>
        <c:manualLayout>
          <c:xMode val="edge"/>
          <c:yMode val="edge"/>
          <c:x val="2.0712592592592595E-2"/>
          <c:y val="1.9907894736842104E-2"/>
        </c:manualLayout>
      </c:layout>
      <c:overlay val="0"/>
      <c:spPr>
        <a:noFill/>
        <a:ln>
          <a:noFill/>
        </a:ln>
        <a:effectLst/>
      </c:spPr>
      <c:txPr>
        <a:bodyPr rot="0" spcFirstLastPara="1" vertOverflow="ellipsis" vert="horz" wrap="square" anchor="ctr" anchorCtr="1"/>
        <a:lstStyle/>
        <a:p>
          <a:pPr algn="l" rtl="0">
            <a:defRPr lang="it-IT" sz="1100" b="0" i="0" u="none" strike="noStrike" kern="1200" spc="0" baseline="0">
              <a:solidFill>
                <a:schemeClr val="tx1"/>
              </a:solidFill>
              <a:latin typeface="Source Sans Pro" panose="020B0503030403020204" pitchFamily="34" charset="0"/>
              <a:ea typeface="+mn-ea"/>
              <a:cs typeface="+mn-cs"/>
            </a:defRPr>
          </a:pPr>
          <a:endParaRPr lang="de-DE"/>
        </a:p>
      </c:txPr>
    </c:title>
    <c:autoTitleDeleted val="0"/>
    <c:plotArea>
      <c:layout>
        <c:manualLayout>
          <c:layoutTarget val="inner"/>
          <c:xMode val="edge"/>
          <c:yMode val="edge"/>
          <c:x val="6.5337013870607738E-2"/>
          <c:y val="0.13800407628045616"/>
          <c:w val="0.90515103664468055"/>
          <c:h val="0.60427371236398852"/>
        </c:manualLayout>
      </c:layout>
      <c:barChart>
        <c:barDir val="col"/>
        <c:grouping val="clustered"/>
        <c:varyColors val="0"/>
        <c:ser>
          <c:idx val="0"/>
          <c:order val="0"/>
          <c:spPr>
            <a:solidFill>
              <a:schemeClr val="accent1">
                <a:lumMod val="75000"/>
              </a:schemeClr>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1-C955-410D-88B6-3230ECB94107}"/>
              </c:ext>
            </c:extLst>
          </c:dPt>
          <c:dPt>
            <c:idx val="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0-9851-4CF4-B183-DD94C49EB2B5}"/>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6-9707-4483-A6CB-AFE30199E829}"/>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B-9707-4483-A6CB-AFE30199E829}"/>
              </c:ext>
            </c:extLst>
          </c:dPt>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Q20_ALL'!$Q$33:$Q$37</c:f>
              <c:strCache>
                <c:ptCount val="5"/>
                <c:pt idx="0">
                  <c:v>Clima aziendale</c:v>
                </c:pt>
                <c:pt idx="1">
                  <c:v>Tutor aziendale</c:v>
                </c:pt>
                <c:pt idx="2">
                  <c:v>Soddisfazione complessiva</c:v>
                </c:pt>
                <c:pt idx="3">
                  <c:v>Con l'apprendimento</c:v>
                </c:pt>
                <c:pt idx="4">
                  <c:v>Tutor accademico</c:v>
                </c:pt>
              </c:strCache>
            </c:strRef>
          </c:cat>
          <c:val>
            <c:numRef>
              <c:f>'W Q20_ALL'!$R$10:$R$14</c:f>
              <c:numCache>
                <c:formatCode>###0.0</c:formatCode>
                <c:ptCount val="5"/>
                <c:pt idx="0">
                  <c:v>6.0139211136890935</c:v>
                </c:pt>
                <c:pt idx="1">
                  <c:v>6.2134570765661303</c:v>
                </c:pt>
                <c:pt idx="2">
                  <c:v>6.1716937354988435</c:v>
                </c:pt>
                <c:pt idx="3">
                  <c:v>5.9860788863109047</c:v>
                </c:pt>
                <c:pt idx="4">
                  <c:v>5.5498839907192563</c:v>
                </c:pt>
              </c:numCache>
            </c:numRef>
          </c:val>
          <c:extLst>
            <c:ext xmlns:c16="http://schemas.microsoft.com/office/drawing/2014/chart" uri="{C3380CC4-5D6E-409C-BE32-E72D297353CC}">
              <c16:uniqueId val="{00000001-9851-4CF4-B183-DD94C49EB2B5}"/>
            </c:ext>
          </c:extLst>
        </c:ser>
        <c:dLbls>
          <c:dLblPos val="outEnd"/>
          <c:showLegendKey val="0"/>
          <c:showVal val="1"/>
          <c:showCatName val="0"/>
          <c:showSerName val="0"/>
          <c:showPercent val="0"/>
          <c:showBubbleSize val="0"/>
        </c:dLbls>
        <c:gapWidth val="182"/>
        <c:axId val="115066096"/>
        <c:axId val="115047600"/>
      </c:barChart>
      <c:catAx>
        <c:axId val="115066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mj-lt"/>
                <a:ea typeface="+mn-ea"/>
                <a:cs typeface="+mn-cs"/>
              </a:defRPr>
            </a:pPr>
            <a:endParaRPr lang="de-DE"/>
          </a:p>
        </c:txPr>
        <c:crossAx val="115047600"/>
        <c:crosses val="autoZero"/>
        <c:auto val="1"/>
        <c:lblAlgn val="ctr"/>
        <c:lblOffset val="100"/>
        <c:noMultiLvlLbl val="0"/>
      </c:catAx>
      <c:valAx>
        <c:axId val="115047600"/>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115066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 r="0.7" t="0.75" header="0.3" footer="0.3"/>
    <c:pageSetup orientation="landscape"/>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AT"/>
              <a:t>Soddisfazione complessiva per</a:t>
            </a:r>
            <a:r>
              <a:rPr lang="de-AT" baseline="0"/>
              <a:t> il tirocinio 2017</a:t>
            </a:r>
            <a:endParaRPr lang="de-AT"/>
          </a:p>
        </c:rich>
      </c:tx>
      <c:layout>
        <c:manualLayout>
          <c:xMode val="edge"/>
          <c:yMode val="edge"/>
          <c:x val="0.2053592899682786"/>
          <c:y val="1.113259712095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697036359371858E-2"/>
          <c:y val="0.22719439267738084"/>
          <c:w val="0.95130296364062816"/>
          <c:h val="0.57143007414134361"/>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2C5F-4F74-8408-DA1DB45043CA}"/>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2C5F-4F74-8408-DA1DB45043CA}"/>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2C5F-4F74-8408-DA1DB45043CA}"/>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2C5F-4F74-8408-DA1DB45043CA}"/>
              </c:ext>
            </c:extLst>
          </c:dPt>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5F-4F74-8408-DA1DB45043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Q20_ALL'!$Q$18:$Q$22</c:f>
              <c:strCache>
                <c:ptCount val="5"/>
                <c:pt idx="0">
                  <c:v>Soddisfazione complessiva</c:v>
                </c:pt>
                <c:pt idx="1">
                  <c:v>Clima aziendale</c:v>
                </c:pt>
                <c:pt idx="2">
                  <c:v>Tutor aziendale</c:v>
                </c:pt>
                <c:pt idx="3">
                  <c:v>Con l'apprendimento</c:v>
                </c:pt>
                <c:pt idx="4">
                  <c:v>Tutor accademico</c:v>
                </c:pt>
              </c:strCache>
            </c:strRef>
          </c:cat>
          <c:val>
            <c:numRef>
              <c:f>'W Q20_ALL'!$R$18:$R$22</c:f>
              <c:numCache>
                <c:formatCode>###0.0</c:formatCode>
                <c:ptCount val="5"/>
                <c:pt idx="0">
                  <c:v>6.0139211136890935</c:v>
                </c:pt>
                <c:pt idx="1">
                  <c:v>6.2134570765661303</c:v>
                </c:pt>
                <c:pt idx="2">
                  <c:v>6.1716937354988435</c:v>
                </c:pt>
                <c:pt idx="3">
                  <c:v>5.9860788863109047</c:v>
                </c:pt>
                <c:pt idx="4">
                  <c:v>5.5498839907192563</c:v>
                </c:pt>
              </c:numCache>
            </c:numRef>
          </c:val>
          <c:extLst>
            <c:ext xmlns:c16="http://schemas.microsoft.com/office/drawing/2014/chart" uri="{C3380CC4-5D6E-409C-BE32-E72D297353CC}">
              <c16:uniqueId val="{00000008-2C5F-4F74-8408-DA1DB45043CA}"/>
            </c:ext>
          </c:extLst>
        </c:ser>
        <c:dLbls>
          <c:dLblPos val="outEnd"/>
          <c:showLegendKey val="0"/>
          <c:showVal val="1"/>
          <c:showCatName val="0"/>
          <c:showSerName val="0"/>
          <c:showPercent val="0"/>
          <c:showBubbleSize val="0"/>
        </c:dLbls>
        <c:gapWidth val="182"/>
        <c:axId val="115049776"/>
        <c:axId val="115061200"/>
      </c:barChart>
      <c:catAx>
        <c:axId val="115049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mj-lt"/>
                <a:ea typeface="+mn-ea"/>
                <a:cs typeface="+mn-cs"/>
              </a:defRPr>
            </a:pPr>
            <a:endParaRPr lang="de-DE"/>
          </a:p>
        </c:txPr>
        <c:crossAx val="115061200"/>
        <c:crosses val="autoZero"/>
        <c:auto val="1"/>
        <c:lblAlgn val="ctr"/>
        <c:lblOffset val="100"/>
        <c:noMultiLvlLbl val="0"/>
      </c:catAx>
      <c:valAx>
        <c:axId val="115061200"/>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115049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 r="0.7" t="0.75" header="0.3" footer="0.3"/>
    <c:pageSetup orientation="landscape"/>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874259259259265E-2"/>
          <c:y val="6.9636549707602344E-2"/>
          <c:w val="0.8941985185185185"/>
          <c:h val="0.56851257309941516"/>
        </c:manualLayout>
      </c:layout>
      <c:lineChart>
        <c:grouping val="standard"/>
        <c:varyColors val="0"/>
        <c:ser>
          <c:idx val="1"/>
          <c:order val="0"/>
          <c:tx>
            <c:strRef>
              <c:f>'Etichette bilingui'!$A$14</c:f>
              <c:strCache>
                <c:ptCount val="1"/>
                <c:pt idx="0">
                  <c:v>Insgesamt
Totale</c:v>
                </c:pt>
              </c:strCache>
            </c:strRef>
          </c:tx>
          <c:spPr>
            <a:ln w="28575" cap="rnd">
              <a:solidFill>
                <a:schemeClr val="accent1"/>
              </a:solidFill>
              <a:round/>
            </a:ln>
            <a:effectLst/>
          </c:spPr>
          <c:marker>
            <c:symbol val="circle"/>
            <c:size val="5"/>
            <c:spPr>
              <a:solidFill>
                <a:schemeClr val="bg1"/>
              </a:solidFill>
              <a:ln w="9525">
                <a:solidFill>
                  <a:schemeClr val="accent1"/>
                </a:solidFill>
              </a:ln>
              <a:effectLst/>
            </c:spPr>
          </c:marker>
          <c:dPt>
            <c:idx val="3"/>
            <c:marker>
              <c:symbol val="circle"/>
              <c:size val="5"/>
              <c:spPr>
                <a:solidFill>
                  <a:schemeClr val="bg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1-90C8-434C-82E1-753C3D440E9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 Q20_ALL_Zeit'!$B$19:$E$19</c:f>
              <c:numCache>
                <c:formatCode>General</c:formatCode>
                <c:ptCount val="4"/>
                <c:pt idx="0">
                  <c:v>2014</c:v>
                </c:pt>
                <c:pt idx="1">
                  <c:v>2015</c:v>
                </c:pt>
                <c:pt idx="2">
                  <c:v>2016</c:v>
                </c:pt>
                <c:pt idx="3">
                  <c:v>2017</c:v>
                </c:pt>
              </c:numCache>
            </c:numRef>
          </c:cat>
          <c:val>
            <c:numRef>
              <c:f>'W Q20_ALL_Zeit'!$B$20:$E$20</c:f>
              <c:numCache>
                <c:formatCode>###0.0</c:formatCode>
                <c:ptCount val="4"/>
                <c:pt idx="0">
                  <c:v>6.1659574468085117</c:v>
                </c:pt>
                <c:pt idx="1">
                  <c:v>6.0880503144654092</c:v>
                </c:pt>
                <c:pt idx="2">
                  <c:v>6.0880503144654092</c:v>
                </c:pt>
                <c:pt idx="3">
                  <c:v>6.0139211136890935</c:v>
                </c:pt>
              </c:numCache>
            </c:numRef>
          </c:val>
          <c:smooth val="0"/>
          <c:extLst>
            <c:ext xmlns:c16="http://schemas.microsoft.com/office/drawing/2014/chart" uri="{C3380CC4-5D6E-409C-BE32-E72D297353CC}">
              <c16:uniqueId val="{00000002-90C8-434C-82E1-753C3D440E97}"/>
            </c:ext>
          </c:extLst>
        </c:ser>
        <c:ser>
          <c:idx val="0"/>
          <c:order val="1"/>
          <c:tx>
            <c:strRef>
              <c:f>'Etichette bilingui'!$A$3</c:f>
              <c:strCache>
                <c:ptCount val="1"/>
                <c:pt idx="0">
                  <c:v>Wirtschaftswissenschaften
Economia (N=249)</c:v>
                </c:pt>
              </c:strCache>
            </c:strRef>
          </c:tx>
          <c:spPr>
            <a:ln w="28575" cap="rnd">
              <a:solidFill>
                <a:schemeClr val="accent2"/>
              </a:solidFill>
              <a:round/>
            </a:ln>
            <a:effectLst/>
          </c:spPr>
          <c:marker>
            <c:symbol val="circle"/>
            <c:size val="5"/>
            <c:spPr>
              <a:solidFill>
                <a:schemeClr val="bg1"/>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 Q20_ALL_Zeit'!$B$19:$E$19</c:f>
              <c:numCache>
                <c:formatCode>General</c:formatCode>
                <c:ptCount val="4"/>
                <c:pt idx="0">
                  <c:v>2014</c:v>
                </c:pt>
                <c:pt idx="1">
                  <c:v>2015</c:v>
                </c:pt>
                <c:pt idx="2">
                  <c:v>2016</c:v>
                </c:pt>
                <c:pt idx="3">
                  <c:v>2017</c:v>
                </c:pt>
              </c:numCache>
            </c:numRef>
          </c:cat>
          <c:val>
            <c:numRef>
              <c:f>'W Q20_ALL_Zeit'!$B$21:$E$21</c:f>
              <c:numCache>
                <c:formatCode>###0.0</c:formatCode>
                <c:ptCount val="4"/>
                <c:pt idx="0">
                  <c:v>6.1021897810218997</c:v>
                </c:pt>
                <c:pt idx="1">
                  <c:v>6.0110497237569076</c:v>
                </c:pt>
                <c:pt idx="2">
                  <c:v>6.0110497237569076</c:v>
                </c:pt>
                <c:pt idx="3">
                  <c:v>5.9271255060728736</c:v>
                </c:pt>
              </c:numCache>
            </c:numRef>
          </c:val>
          <c:smooth val="0"/>
          <c:extLst>
            <c:ext xmlns:c16="http://schemas.microsoft.com/office/drawing/2014/chart" uri="{C3380CC4-5D6E-409C-BE32-E72D297353CC}">
              <c16:uniqueId val="{00000003-90C8-434C-82E1-753C3D440E97}"/>
            </c:ext>
          </c:extLst>
        </c:ser>
        <c:ser>
          <c:idx val="2"/>
          <c:order val="2"/>
          <c:tx>
            <c:strRef>
              <c:f>'Etichette bilingui'!$A$4</c:f>
              <c:strCache>
                <c:ptCount val="1"/>
                <c:pt idx="0">
                  <c:v>Bildungswissenschaften (*)
Scienze della formazione (*) (N=97)</c:v>
                </c:pt>
              </c:strCache>
            </c:strRef>
          </c:tx>
          <c:spPr>
            <a:ln w="28575" cap="rnd">
              <a:solidFill>
                <a:schemeClr val="accent2">
                  <a:lumMod val="40000"/>
                  <a:lumOff val="60000"/>
                </a:schemeClr>
              </a:solidFill>
              <a:round/>
            </a:ln>
            <a:effectLst/>
          </c:spPr>
          <c:marker>
            <c:symbol val="circle"/>
            <c:size val="5"/>
            <c:spPr>
              <a:solidFill>
                <a:schemeClr val="bg1"/>
              </a:solidFill>
              <a:ln w="9525">
                <a:solidFill>
                  <a:schemeClr val="accent2">
                    <a:lumMod val="40000"/>
                    <a:lumOff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 Q20_ALL_Zeit'!$B$19:$E$19</c:f>
              <c:numCache>
                <c:formatCode>General</c:formatCode>
                <c:ptCount val="4"/>
                <c:pt idx="0">
                  <c:v>2014</c:v>
                </c:pt>
                <c:pt idx="1">
                  <c:v>2015</c:v>
                </c:pt>
                <c:pt idx="2">
                  <c:v>2016</c:v>
                </c:pt>
                <c:pt idx="3">
                  <c:v>2017</c:v>
                </c:pt>
              </c:numCache>
            </c:numRef>
          </c:cat>
          <c:val>
            <c:numRef>
              <c:f>'W Q20_ALL_Zeit'!$B$22:$E$22</c:f>
              <c:numCache>
                <c:formatCode>###0.0</c:formatCode>
                <c:ptCount val="4"/>
                <c:pt idx="0">
                  <c:v>6.3492063492063471</c:v>
                </c:pt>
                <c:pt idx="1">
                  <c:v>6.3492063492063471</c:v>
                </c:pt>
                <c:pt idx="2">
                  <c:v>6.3492063492063471</c:v>
                </c:pt>
                <c:pt idx="3">
                  <c:v>6.1666666666666679</c:v>
                </c:pt>
              </c:numCache>
            </c:numRef>
          </c:val>
          <c:smooth val="0"/>
          <c:extLst>
            <c:ext xmlns:c16="http://schemas.microsoft.com/office/drawing/2014/chart" uri="{C3380CC4-5D6E-409C-BE32-E72D297353CC}">
              <c16:uniqueId val="{00000004-90C8-434C-82E1-753C3D440E97}"/>
            </c:ext>
          </c:extLst>
        </c:ser>
        <c:ser>
          <c:idx val="3"/>
          <c:order val="3"/>
          <c:tx>
            <c:strRef>
              <c:f>'Etichette bilingui'!$A$5</c:f>
              <c:strCache>
                <c:ptCount val="1"/>
                <c:pt idx="0">
                  <c:v>Naturwissenschaften und Technik
Scienze e tecnologie (N=47)</c:v>
                </c:pt>
              </c:strCache>
            </c:strRef>
          </c:tx>
          <c:spPr>
            <a:ln w="28575" cap="rnd">
              <a:solidFill>
                <a:schemeClr val="accent4"/>
              </a:solidFill>
              <a:round/>
            </a:ln>
            <a:effectLst/>
          </c:spPr>
          <c:marker>
            <c:symbol val="circle"/>
            <c:size val="5"/>
            <c:spPr>
              <a:solidFill>
                <a:sysClr val="window" lastClr="FFFFFF"/>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Light" panose="020B0403030403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 Q20_ALL_Zeit'!$B$19:$E$19</c:f>
              <c:numCache>
                <c:formatCode>General</c:formatCode>
                <c:ptCount val="4"/>
                <c:pt idx="0">
                  <c:v>2014</c:v>
                </c:pt>
                <c:pt idx="1">
                  <c:v>2015</c:v>
                </c:pt>
                <c:pt idx="2">
                  <c:v>2016</c:v>
                </c:pt>
                <c:pt idx="3">
                  <c:v>2017</c:v>
                </c:pt>
              </c:numCache>
            </c:numRef>
          </c:cat>
          <c:val>
            <c:numRef>
              <c:f>'W Q20_ALL_Zeit'!$B$23:$E$23</c:f>
              <c:numCache>
                <c:formatCode>###0.0</c:formatCode>
                <c:ptCount val="4"/>
                <c:pt idx="0">
                  <c:v>5.7499999999999991</c:v>
                </c:pt>
                <c:pt idx="1">
                  <c:v>6.193548387096774</c:v>
                </c:pt>
                <c:pt idx="2">
                  <c:v>6.193548387096774</c:v>
                </c:pt>
                <c:pt idx="3">
                  <c:v>6.2127659574468082</c:v>
                </c:pt>
              </c:numCache>
            </c:numRef>
          </c:val>
          <c:smooth val="0"/>
          <c:extLst>
            <c:ext xmlns:c16="http://schemas.microsoft.com/office/drawing/2014/chart" uri="{C3380CC4-5D6E-409C-BE32-E72D297353CC}">
              <c16:uniqueId val="{00000002-24EA-4674-AC5D-3E3906BBE94A}"/>
            </c:ext>
          </c:extLst>
        </c:ser>
        <c:ser>
          <c:idx val="4"/>
          <c:order val="4"/>
          <c:tx>
            <c:strRef>
              <c:f>'Etichette bilingui'!$A$6</c:f>
              <c:strCache>
                <c:ptCount val="1"/>
                <c:pt idx="0">
                  <c:v>Informatik
Informatica (N=36)</c:v>
                </c:pt>
              </c:strCache>
            </c:strRef>
          </c:tx>
          <c:spPr>
            <a:ln w="28575" cap="rnd">
              <a:solidFill>
                <a:srgbClr val="008000"/>
              </a:solidFill>
              <a:round/>
            </a:ln>
            <a:effectLst/>
          </c:spPr>
          <c:marker>
            <c:symbol val="circle"/>
            <c:size val="5"/>
            <c:spPr>
              <a:solidFill>
                <a:srgbClr val="008000"/>
              </a:solidFill>
              <a:ln w="9525">
                <a:solidFill>
                  <a:schemeClr val="accent1">
                    <a:lumMod val="40000"/>
                    <a:lumOff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Light" panose="020B0403030403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 Q20_ALL_Zeit'!$B$19:$E$19</c:f>
              <c:numCache>
                <c:formatCode>General</c:formatCode>
                <c:ptCount val="4"/>
                <c:pt idx="0">
                  <c:v>2014</c:v>
                </c:pt>
                <c:pt idx="1">
                  <c:v>2015</c:v>
                </c:pt>
                <c:pt idx="2">
                  <c:v>2016</c:v>
                </c:pt>
                <c:pt idx="3">
                  <c:v>2017</c:v>
                </c:pt>
              </c:numCache>
            </c:numRef>
          </c:cat>
          <c:val>
            <c:numRef>
              <c:f>'W Q20_ALL_Zeit'!$B$24:$E$24</c:f>
              <c:numCache>
                <c:formatCode>###0.0</c:formatCode>
                <c:ptCount val="4"/>
                <c:pt idx="0">
                  <c:v>6.5714285714285712</c:v>
                </c:pt>
                <c:pt idx="1">
                  <c:v>5.5333333333333341</c:v>
                </c:pt>
                <c:pt idx="2">
                  <c:v>5.5333333333333341</c:v>
                </c:pt>
                <c:pt idx="3">
                  <c:v>5.8611111111111098</c:v>
                </c:pt>
              </c:numCache>
            </c:numRef>
          </c:val>
          <c:smooth val="0"/>
          <c:extLst>
            <c:ext xmlns:c16="http://schemas.microsoft.com/office/drawing/2014/chart" uri="{C3380CC4-5D6E-409C-BE32-E72D297353CC}">
              <c16:uniqueId val="{00000003-24EA-4674-AC5D-3E3906BBE94A}"/>
            </c:ext>
          </c:extLst>
        </c:ser>
        <c:ser>
          <c:idx val="5"/>
          <c:order val="5"/>
          <c:tx>
            <c:strRef>
              <c:f>'Etichette bilingui'!$A$7</c:f>
              <c:strCache>
                <c:ptCount val="1"/>
                <c:pt idx="0">
                  <c:v>Design und Künste
Design e arti (N=5)</c:v>
                </c:pt>
              </c:strCache>
            </c:strRef>
          </c:tx>
          <c:spPr>
            <a:ln w="28575" cap="rnd">
              <a:solidFill>
                <a:schemeClr val="accent6"/>
              </a:solidFill>
              <a:round/>
            </a:ln>
            <a:effectLst/>
          </c:spPr>
          <c:marker>
            <c:symbol val="circle"/>
            <c:size val="5"/>
            <c:spPr>
              <a:solidFill>
                <a:schemeClr val="bg2"/>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Light" panose="020B0403030403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 Q20_ALL_Zeit'!$B$19:$E$19</c:f>
              <c:numCache>
                <c:formatCode>General</c:formatCode>
                <c:ptCount val="4"/>
                <c:pt idx="0">
                  <c:v>2014</c:v>
                </c:pt>
                <c:pt idx="1">
                  <c:v>2015</c:v>
                </c:pt>
                <c:pt idx="2">
                  <c:v>2016</c:v>
                </c:pt>
                <c:pt idx="3">
                  <c:v>2017</c:v>
                </c:pt>
              </c:numCache>
            </c:numRef>
          </c:cat>
          <c:val>
            <c:numRef>
              <c:f>'W Q20_ALL_Zeit'!$B$25:$E$25</c:f>
              <c:numCache>
                <c:formatCode>###0.0</c:formatCode>
                <c:ptCount val="4"/>
                <c:pt idx="0">
                  <c:v>5.8</c:v>
                </c:pt>
                <c:pt idx="1">
                  <c:v>5.8</c:v>
                </c:pt>
                <c:pt idx="2">
                  <c:v>5.8</c:v>
                </c:pt>
                <c:pt idx="3">
                  <c:v>6.6</c:v>
                </c:pt>
              </c:numCache>
            </c:numRef>
          </c:val>
          <c:smooth val="0"/>
          <c:extLst>
            <c:ext xmlns:c16="http://schemas.microsoft.com/office/drawing/2014/chart" uri="{C3380CC4-5D6E-409C-BE32-E72D297353CC}">
              <c16:uniqueId val="{00000004-24EA-4674-AC5D-3E3906BBE94A}"/>
            </c:ext>
          </c:extLst>
        </c:ser>
        <c:dLbls>
          <c:dLblPos val="t"/>
          <c:showLegendKey val="0"/>
          <c:showVal val="1"/>
          <c:showCatName val="0"/>
          <c:showSerName val="0"/>
          <c:showPercent val="0"/>
          <c:showBubbleSize val="0"/>
        </c:dLbls>
        <c:marker val="1"/>
        <c:smooth val="0"/>
        <c:axId val="115057936"/>
        <c:axId val="115068272"/>
      </c:lineChart>
      <c:catAx>
        <c:axId val="115057936"/>
        <c:scaling>
          <c:orientation val="minMax"/>
        </c:scaling>
        <c:delete val="0"/>
        <c:axPos val="b"/>
        <c:numFmt formatCode="General" sourceLinked="1"/>
        <c:majorTickMark val="none"/>
        <c:minorTickMark val="cross"/>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115068272"/>
        <c:crosses val="autoZero"/>
        <c:auto val="1"/>
        <c:lblAlgn val="ctr"/>
        <c:lblOffset val="100"/>
        <c:noMultiLvlLbl val="0"/>
      </c:catAx>
      <c:valAx>
        <c:axId val="115068272"/>
        <c:scaling>
          <c:orientation val="minMax"/>
          <c:max val="7"/>
          <c:min val="5"/>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115057936"/>
        <c:crosses val="autoZero"/>
        <c:crossBetween val="between"/>
        <c:majorUnit val="1"/>
      </c:valAx>
      <c:spPr>
        <a:noFill/>
        <a:ln>
          <a:noFill/>
        </a:ln>
        <a:effectLst/>
      </c:spPr>
    </c:plotArea>
    <c:legend>
      <c:legendPos val="b"/>
      <c:layout>
        <c:manualLayout>
          <c:xMode val="edge"/>
          <c:yMode val="edge"/>
          <c:x val="0.1453511111111111"/>
          <c:y val="0.73083187134502925"/>
          <c:w val="0.75868666666666662"/>
          <c:h val="0.246887426900584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86015992187029E-2"/>
          <c:y val="5.3009723898929093E-2"/>
          <c:w val="0.9105847301191049"/>
          <c:h val="0.75955676961573615"/>
        </c:manualLayout>
      </c:layout>
      <c:barChart>
        <c:barDir val="col"/>
        <c:grouping val="clustered"/>
        <c:varyColors val="0"/>
        <c:ser>
          <c:idx val="0"/>
          <c:order val="0"/>
          <c:tx>
            <c:strRef>
              <c:f>'W Q20_ALL_Zeit'!$B$19</c:f>
              <c:strCache>
                <c:ptCount val="1"/>
                <c:pt idx="0">
                  <c:v>2014</c:v>
                </c:pt>
              </c:strCache>
            </c:strRef>
          </c:tx>
          <c:spPr>
            <a:solidFill>
              <a:schemeClr val="accent1"/>
            </a:solidFill>
            <a:ln>
              <a:noFill/>
            </a:ln>
            <a:effectLst/>
          </c:spPr>
          <c:invertIfNegative val="0"/>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bilingui'!$A$2:$A$7</c:f>
              <c:strCache>
                <c:ptCount val="6"/>
                <c:pt idx="0">
                  <c:v>Insgesamt
Totale (N=434)</c:v>
                </c:pt>
                <c:pt idx="1">
                  <c:v>Wirtschaftswissenschaften
Economia (N=249)</c:v>
                </c:pt>
                <c:pt idx="2">
                  <c:v>Bildungswissenschaften (*)
Scienze della formazione (*) (N=97)</c:v>
                </c:pt>
                <c:pt idx="3">
                  <c:v>Naturwissenschaften und Technik
Scienze e tecnologie (N=47)</c:v>
                </c:pt>
                <c:pt idx="4">
                  <c:v>Informatik
Informatica (N=36)</c:v>
                </c:pt>
                <c:pt idx="5">
                  <c:v>Design und Künste
Design e arti (N=5)</c:v>
                </c:pt>
              </c:strCache>
            </c:strRef>
          </c:cat>
          <c:val>
            <c:numRef>
              <c:f>'W Q20_ALL_Zeit'!$B$20:$B$25</c:f>
              <c:numCache>
                <c:formatCode>###0.0</c:formatCode>
                <c:ptCount val="6"/>
                <c:pt idx="0">
                  <c:v>6.1659574468085117</c:v>
                </c:pt>
                <c:pt idx="1">
                  <c:v>6.1021897810218997</c:v>
                </c:pt>
                <c:pt idx="2">
                  <c:v>6.3492063492063471</c:v>
                </c:pt>
                <c:pt idx="3">
                  <c:v>5.7499999999999991</c:v>
                </c:pt>
                <c:pt idx="4">
                  <c:v>6.5714285714285712</c:v>
                </c:pt>
                <c:pt idx="5">
                  <c:v>5.8</c:v>
                </c:pt>
              </c:numCache>
            </c:numRef>
          </c:val>
          <c:extLst>
            <c:ext xmlns:c16="http://schemas.microsoft.com/office/drawing/2014/chart" uri="{C3380CC4-5D6E-409C-BE32-E72D297353CC}">
              <c16:uniqueId val="{00000001-9851-4CF4-B183-DD94C49EB2B5}"/>
            </c:ext>
          </c:extLst>
        </c:ser>
        <c:ser>
          <c:idx val="1"/>
          <c:order val="1"/>
          <c:tx>
            <c:strRef>
              <c:f>'W Q20_ALL_Zeit'!$C$19</c:f>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bilingui'!$A$2:$A$7</c:f>
              <c:strCache>
                <c:ptCount val="6"/>
                <c:pt idx="0">
                  <c:v>Insgesamt
Totale (N=434)</c:v>
                </c:pt>
                <c:pt idx="1">
                  <c:v>Wirtschaftswissenschaften
Economia (N=249)</c:v>
                </c:pt>
                <c:pt idx="2">
                  <c:v>Bildungswissenschaften (*)
Scienze della formazione (*) (N=97)</c:v>
                </c:pt>
                <c:pt idx="3">
                  <c:v>Naturwissenschaften und Technik
Scienze e tecnologie (N=47)</c:v>
                </c:pt>
                <c:pt idx="4">
                  <c:v>Informatik
Informatica (N=36)</c:v>
                </c:pt>
                <c:pt idx="5">
                  <c:v>Design und Künste
Design e arti (N=5)</c:v>
                </c:pt>
              </c:strCache>
            </c:strRef>
          </c:cat>
          <c:val>
            <c:numRef>
              <c:f>'W Q20_ALL_Zeit'!$C$20:$C$25</c:f>
              <c:numCache>
                <c:formatCode>###0.0</c:formatCode>
                <c:ptCount val="6"/>
                <c:pt idx="0">
                  <c:v>6.0880503144654092</c:v>
                </c:pt>
                <c:pt idx="1">
                  <c:v>6.0110497237569076</c:v>
                </c:pt>
                <c:pt idx="2">
                  <c:v>6.3492063492063471</c:v>
                </c:pt>
                <c:pt idx="3">
                  <c:v>6.193548387096774</c:v>
                </c:pt>
                <c:pt idx="4">
                  <c:v>5.5333333333333341</c:v>
                </c:pt>
                <c:pt idx="5">
                  <c:v>5.8</c:v>
                </c:pt>
              </c:numCache>
            </c:numRef>
          </c:val>
          <c:extLst>
            <c:ext xmlns:c16="http://schemas.microsoft.com/office/drawing/2014/chart" uri="{C3380CC4-5D6E-409C-BE32-E72D297353CC}">
              <c16:uniqueId val="{00000002-9851-4CF4-B183-DD94C49EB2B5}"/>
            </c:ext>
          </c:extLst>
        </c:ser>
        <c:ser>
          <c:idx val="2"/>
          <c:order val="2"/>
          <c:tx>
            <c:strRef>
              <c:f>'W Q20_ALL_Zeit'!$D$19</c:f>
              <c:strCache>
                <c:ptCount val="1"/>
                <c:pt idx="0">
                  <c:v>2016</c:v>
                </c:pt>
              </c:strCache>
            </c:strRef>
          </c:tx>
          <c:spPr>
            <a:solidFill>
              <a:schemeClr val="accent3"/>
            </a:solidFill>
            <a:ln>
              <a:noFill/>
            </a:ln>
            <a:effectLst/>
          </c:spPr>
          <c:invertIfNegative val="0"/>
          <c:dLbls>
            <c:dLbl>
              <c:idx val="2"/>
              <c:layout>
                <c:manualLayout>
                  <c:x val="1.5948959311567568E-3"/>
                  <c:y val="2.69905533063427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51-4CF4-B183-DD94C49EB2B5}"/>
                </c:ext>
              </c:extLst>
            </c:dLbl>
            <c:dLbl>
              <c:idx val="7"/>
              <c:layout>
                <c:manualLayout>
                  <c:x val="-1.5948959311567568E-3"/>
                  <c:y val="2.69905533063427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bilingui'!$A$2:$A$7</c:f>
              <c:strCache>
                <c:ptCount val="6"/>
                <c:pt idx="0">
                  <c:v>Insgesamt
Totale (N=434)</c:v>
                </c:pt>
                <c:pt idx="1">
                  <c:v>Wirtschaftswissenschaften
Economia (N=249)</c:v>
                </c:pt>
                <c:pt idx="2">
                  <c:v>Bildungswissenschaften (*)
Scienze della formazione (*) (N=97)</c:v>
                </c:pt>
                <c:pt idx="3">
                  <c:v>Naturwissenschaften und Technik
Scienze e tecnologie (N=47)</c:v>
                </c:pt>
                <c:pt idx="4">
                  <c:v>Informatik
Informatica (N=36)</c:v>
                </c:pt>
                <c:pt idx="5">
                  <c:v>Design und Künste
Design e arti (N=5)</c:v>
                </c:pt>
              </c:strCache>
            </c:strRef>
          </c:cat>
          <c:val>
            <c:numRef>
              <c:f>'W Q20_ALL_Zeit'!$D$20:$D$25</c:f>
              <c:numCache>
                <c:formatCode>###0.0</c:formatCode>
                <c:ptCount val="6"/>
                <c:pt idx="0">
                  <c:v>6.0880503144654092</c:v>
                </c:pt>
                <c:pt idx="1">
                  <c:v>6.0110497237569076</c:v>
                </c:pt>
                <c:pt idx="2">
                  <c:v>6.3492063492063471</c:v>
                </c:pt>
                <c:pt idx="3">
                  <c:v>6.193548387096774</c:v>
                </c:pt>
                <c:pt idx="4">
                  <c:v>5.5333333333333341</c:v>
                </c:pt>
                <c:pt idx="5">
                  <c:v>5.8</c:v>
                </c:pt>
              </c:numCache>
            </c:numRef>
          </c:val>
          <c:extLst>
            <c:ext xmlns:c16="http://schemas.microsoft.com/office/drawing/2014/chart" uri="{C3380CC4-5D6E-409C-BE32-E72D297353CC}">
              <c16:uniqueId val="{00000005-9851-4CF4-B183-DD94C49EB2B5}"/>
            </c:ext>
          </c:extLst>
        </c:ser>
        <c:ser>
          <c:idx val="3"/>
          <c:order val="3"/>
          <c:tx>
            <c:strRef>
              <c:f>'W Q20_ALL_Zeit'!$E$19</c:f>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bilingui'!$A$2:$A$7</c:f>
              <c:strCache>
                <c:ptCount val="6"/>
                <c:pt idx="0">
                  <c:v>Insgesamt
Totale (N=434)</c:v>
                </c:pt>
                <c:pt idx="1">
                  <c:v>Wirtschaftswissenschaften
Economia (N=249)</c:v>
                </c:pt>
                <c:pt idx="2">
                  <c:v>Bildungswissenschaften (*)
Scienze della formazione (*) (N=97)</c:v>
                </c:pt>
                <c:pt idx="3">
                  <c:v>Naturwissenschaften und Technik
Scienze e tecnologie (N=47)</c:v>
                </c:pt>
                <c:pt idx="4">
                  <c:v>Informatik
Informatica (N=36)</c:v>
                </c:pt>
                <c:pt idx="5">
                  <c:v>Design und Künste
Design e arti (N=5)</c:v>
                </c:pt>
              </c:strCache>
            </c:strRef>
          </c:cat>
          <c:val>
            <c:numRef>
              <c:f>'W Q20_ALL_Zeit'!$E$20:$E$25</c:f>
              <c:numCache>
                <c:formatCode>###0.0</c:formatCode>
                <c:ptCount val="6"/>
                <c:pt idx="0">
                  <c:v>6.0139211136890935</c:v>
                </c:pt>
                <c:pt idx="1">
                  <c:v>5.9271255060728736</c:v>
                </c:pt>
                <c:pt idx="2">
                  <c:v>6.1666666666666679</c:v>
                </c:pt>
                <c:pt idx="3">
                  <c:v>6.2127659574468082</c:v>
                </c:pt>
                <c:pt idx="4">
                  <c:v>5.8611111111111098</c:v>
                </c:pt>
                <c:pt idx="5">
                  <c:v>6.6</c:v>
                </c:pt>
              </c:numCache>
            </c:numRef>
          </c:val>
          <c:extLst>
            <c:ext xmlns:c16="http://schemas.microsoft.com/office/drawing/2014/chart" uri="{C3380CC4-5D6E-409C-BE32-E72D297353CC}">
              <c16:uniqueId val="{00000000-32FD-49CF-98A6-52B50BE161D2}"/>
            </c:ext>
          </c:extLst>
        </c:ser>
        <c:dLbls>
          <c:dLblPos val="outEnd"/>
          <c:showLegendKey val="0"/>
          <c:showVal val="1"/>
          <c:showCatName val="0"/>
          <c:showSerName val="0"/>
          <c:showPercent val="0"/>
          <c:showBubbleSize val="0"/>
        </c:dLbls>
        <c:gapWidth val="182"/>
        <c:axId val="115059568"/>
        <c:axId val="115063376"/>
      </c:barChart>
      <c:catAx>
        <c:axId val="115059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solidFill>
                <a:latin typeface="+mj-lt"/>
                <a:ea typeface="+mn-ea"/>
                <a:cs typeface="+mn-cs"/>
              </a:defRPr>
            </a:pPr>
            <a:endParaRPr lang="de-DE"/>
          </a:p>
        </c:txPr>
        <c:crossAx val="115063376"/>
        <c:crosses val="autoZero"/>
        <c:auto val="1"/>
        <c:lblAlgn val="ctr"/>
        <c:lblOffset val="100"/>
        <c:noMultiLvlLbl val="0"/>
      </c:catAx>
      <c:valAx>
        <c:axId val="115063376"/>
        <c:scaling>
          <c:orientation val="minMax"/>
          <c:max val="7"/>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115059568"/>
        <c:crosses val="autoZero"/>
        <c:crossBetween val="between"/>
      </c:valAx>
      <c:spPr>
        <a:noFill/>
        <a:ln>
          <a:noFill/>
        </a:ln>
        <a:effectLst/>
      </c:spPr>
    </c:plotArea>
    <c:legend>
      <c:legendPos val="b"/>
      <c:layout>
        <c:manualLayout>
          <c:xMode val="edge"/>
          <c:yMode val="edge"/>
          <c:x val="0.40039441067003806"/>
          <c:y val="0.9268752764142858"/>
          <c:w val="0.34034812082332017"/>
          <c:h val="4.31812322253891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orientation="portrait"/>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2966448906172"/>
          <c:y val="8.8869602328254471E-2"/>
          <c:w val="0.6758159024854079"/>
          <c:h val="0.70769590643274849"/>
        </c:manualLayout>
      </c:layout>
      <c:barChart>
        <c:barDir val="bar"/>
        <c:grouping val="percentStacked"/>
        <c:varyColors val="0"/>
        <c:ser>
          <c:idx val="4"/>
          <c:order val="0"/>
          <c:tx>
            <c:strRef>
              <c:f>'W Q21'!$O$5:$P$5</c:f>
              <c:strCache>
                <c:ptCount val="1"/>
                <c:pt idx="0">
                  <c:v>Uneingeschränkt | Assolutamente sì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Q21'!$C$8:$C$12</c:f>
              <c:numCache>
                <c:formatCode>###0.0%</c:formatCode>
                <c:ptCount val="5"/>
                <c:pt idx="0">
                  <c:v>0.52226720647773284</c:v>
                </c:pt>
                <c:pt idx="1">
                  <c:v>0.70833333333333348</c:v>
                </c:pt>
                <c:pt idx="2">
                  <c:v>0.5957446808510638</c:v>
                </c:pt>
                <c:pt idx="3">
                  <c:v>0.61111111111111116</c:v>
                </c:pt>
                <c:pt idx="4">
                  <c:v>0.8</c:v>
                </c:pt>
              </c:numCache>
            </c:numRef>
          </c:val>
          <c:extLst>
            <c:ext xmlns:c16="http://schemas.microsoft.com/office/drawing/2014/chart" uri="{C3380CC4-5D6E-409C-BE32-E72D297353CC}">
              <c16:uniqueId val="{00000000-1E9D-4A55-9388-AB9B4FE07E93}"/>
            </c:ext>
          </c:extLst>
        </c:ser>
        <c:ser>
          <c:idx val="5"/>
          <c:order val="1"/>
          <c:tx>
            <c:strRef>
              <c:f>'W Q21'!$Q$5:$R$5</c:f>
              <c:strCache>
                <c:ptCount val="1"/>
                <c:pt idx="0">
                  <c:v>Im Großen und Ganzen | Nel complesso si</c:v>
                </c:pt>
              </c:strCache>
            </c:strRef>
          </c:tx>
          <c:spPr>
            <a:solidFill>
              <a:srgbClr val="CE1E2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Q21'!$E$8:$E$12</c:f>
              <c:numCache>
                <c:formatCode>###0.0%</c:formatCode>
                <c:ptCount val="5"/>
                <c:pt idx="0">
                  <c:v>0.42105263157894735</c:v>
                </c:pt>
                <c:pt idx="1">
                  <c:v>0.23958333333333337</c:v>
                </c:pt>
                <c:pt idx="2">
                  <c:v>0.40425531914893609</c:v>
                </c:pt>
                <c:pt idx="3">
                  <c:v>0.33333333333333326</c:v>
                </c:pt>
                <c:pt idx="4">
                  <c:v>0.2</c:v>
                </c:pt>
              </c:numCache>
            </c:numRef>
          </c:val>
          <c:extLst>
            <c:ext xmlns:c16="http://schemas.microsoft.com/office/drawing/2014/chart" uri="{C3380CC4-5D6E-409C-BE32-E72D297353CC}">
              <c16:uniqueId val="{00000001-1E9D-4A55-9388-AB9B4FE07E93}"/>
            </c:ext>
          </c:extLst>
        </c:ser>
        <c:ser>
          <c:idx val="0"/>
          <c:order val="2"/>
          <c:tx>
            <c:strRef>
              <c:f>'W Q21'!$S$5:$T$5</c:f>
              <c:strCache>
                <c:ptCount val="1"/>
                <c:pt idx="0">
                  <c:v>Eher nicht | Non proprio</c:v>
                </c:pt>
              </c:strCache>
            </c:strRef>
          </c:tx>
          <c:spPr>
            <a:solidFill>
              <a:srgbClr val="A2AAB3"/>
            </a:solidFill>
            <a:ln>
              <a:noFill/>
            </a:ln>
            <a:effectLst/>
          </c:spPr>
          <c:invertIfNegative val="0"/>
          <c:dLbls>
            <c:dLbl>
              <c:idx val="0"/>
              <c:layout>
                <c:manualLayout>
                  <c:x val="-1.9707205373699238E-3"/>
                  <c:y val="3.5709738742530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9D-4A55-9388-AB9B4FE07E93}"/>
                </c:ext>
              </c:extLst>
            </c:dLbl>
            <c:dLbl>
              <c:idx val="1"/>
              <c:layout>
                <c:manualLayout>
                  <c:x val="-6.371489973766674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9D-4A55-9388-AB9B4FE07E93}"/>
                </c:ext>
              </c:extLst>
            </c:dLbl>
            <c:dLbl>
              <c:idx val="2"/>
              <c:delete val="1"/>
              <c:extLst>
                <c:ext xmlns:c15="http://schemas.microsoft.com/office/drawing/2012/chart" uri="{CE6537A1-D6FC-4f65-9D91-7224C49458BB}"/>
                <c:ext xmlns:c16="http://schemas.microsoft.com/office/drawing/2014/chart" uri="{C3380CC4-5D6E-409C-BE32-E72D297353CC}">
                  <c16:uniqueId val="{00000004-1E9D-4A55-9388-AB9B4FE07E93}"/>
                </c:ext>
              </c:extLst>
            </c:dLbl>
            <c:dLbl>
              <c:idx val="3"/>
              <c:delete val="1"/>
              <c:extLst>
                <c:ext xmlns:c15="http://schemas.microsoft.com/office/drawing/2012/chart" uri="{CE6537A1-D6FC-4f65-9D91-7224C49458BB}"/>
                <c:ext xmlns:c16="http://schemas.microsoft.com/office/drawing/2014/chart" uri="{C3380CC4-5D6E-409C-BE32-E72D297353CC}">
                  <c16:uniqueId val="{00000005-1E9D-4A55-9388-AB9B4FE07E93}"/>
                </c:ext>
              </c:extLst>
            </c:dLbl>
            <c:dLbl>
              <c:idx val="4"/>
              <c:delete val="1"/>
              <c:extLst>
                <c:ext xmlns:c15="http://schemas.microsoft.com/office/drawing/2012/chart" uri="{CE6537A1-D6FC-4f65-9D91-7224C49458BB}"/>
                <c:ext xmlns:c16="http://schemas.microsoft.com/office/drawing/2014/chart" uri="{C3380CC4-5D6E-409C-BE32-E72D297353CC}">
                  <c16:uniqueId val="{00000006-1E9D-4A55-9388-AB9B4FE07E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Q21'!$G$8:$G$12</c:f>
              <c:numCache>
                <c:formatCode>###0.0%</c:formatCode>
                <c:ptCount val="5"/>
                <c:pt idx="0">
                  <c:v>4.4534412955465584E-2</c:v>
                </c:pt>
                <c:pt idx="1">
                  <c:v>4.1666666666666657E-2</c:v>
                </c:pt>
                <c:pt idx="2">
                  <c:v>0</c:v>
                </c:pt>
                <c:pt idx="3">
                  <c:v>0</c:v>
                </c:pt>
                <c:pt idx="4">
                  <c:v>0</c:v>
                </c:pt>
              </c:numCache>
            </c:numRef>
          </c:val>
          <c:extLst>
            <c:ext xmlns:c16="http://schemas.microsoft.com/office/drawing/2014/chart" uri="{C3380CC4-5D6E-409C-BE32-E72D297353CC}">
              <c16:uniqueId val="{00000007-1E9D-4A55-9388-AB9B4FE07E93}"/>
            </c:ext>
          </c:extLst>
        </c:ser>
        <c:ser>
          <c:idx val="1"/>
          <c:order val="3"/>
          <c:tx>
            <c:strRef>
              <c:f>'W Q21'!$U$5:$V$5</c:f>
              <c:strCache>
                <c:ptCount val="1"/>
                <c:pt idx="0">
                  <c:v>Überhaupt nicht | Assolutamente no</c:v>
                </c:pt>
              </c:strCache>
            </c:strRef>
          </c:tx>
          <c:spPr>
            <a:solidFill>
              <a:srgbClr val="5B6066"/>
            </a:solidFill>
            <a:ln>
              <a:noFill/>
            </a:ln>
            <a:effectLst/>
          </c:spPr>
          <c:invertIfNegative val="0"/>
          <c:dLbls>
            <c:dLbl>
              <c:idx val="0"/>
              <c:layout>
                <c:manualLayout>
                  <c:x val="3.1787231337712316E-2"/>
                  <c:y val="-2.414556471392589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E9D-4A55-9388-AB9B4FE07E93}"/>
                </c:ext>
              </c:extLst>
            </c:dLbl>
            <c:dLbl>
              <c:idx val="1"/>
              <c:delete val="1"/>
              <c:extLst>
                <c:ext xmlns:c15="http://schemas.microsoft.com/office/drawing/2012/chart" uri="{CE6537A1-D6FC-4f65-9D91-7224C49458BB}"/>
                <c:ext xmlns:c16="http://schemas.microsoft.com/office/drawing/2014/chart" uri="{C3380CC4-5D6E-409C-BE32-E72D297353CC}">
                  <c16:uniqueId val="{00000009-1E9D-4A55-9388-AB9B4FE07E93}"/>
                </c:ext>
              </c:extLst>
            </c:dLbl>
            <c:dLbl>
              <c:idx val="2"/>
              <c:delete val="1"/>
              <c:extLst>
                <c:ext xmlns:c15="http://schemas.microsoft.com/office/drawing/2012/chart" uri="{CE6537A1-D6FC-4f65-9D91-7224C49458BB}"/>
                <c:ext xmlns:c16="http://schemas.microsoft.com/office/drawing/2014/chart" uri="{C3380CC4-5D6E-409C-BE32-E72D297353CC}">
                  <c16:uniqueId val="{0000000A-1E9D-4A55-9388-AB9B4FE07E93}"/>
                </c:ext>
              </c:extLst>
            </c:dLbl>
            <c:dLbl>
              <c:idx val="4"/>
              <c:delete val="1"/>
              <c:extLst>
                <c:ext xmlns:c15="http://schemas.microsoft.com/office/drawing/2012/chart" uri="{CE6537A1-D6FC-4f65-9D91-7224C49458BB}"/>
                <c:ext xmlns:c16="http://schemas.microsoft.com/office/drawing/2014/chart" uri="{C3380CC4-5D6E-409C-BE32-E72D297353CC}">
                  <c16:uniqueId val="{0000000C-1E9D-4A55-9388-AB9B4FE07E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Q21'!$I$8:$I$12</c:f>
              <c:numCache>
                <c:formatCode>###0.0%</c:formatCode>
                <c:ptCount val="5"/>
                <c:pt idx="0">
                  <c:v>1.2145748987854249E-2</c:v>
                </c:pt>
                <c:pt idx="1">
                  <c:v>1.0416666666666664E-2</c:v>
                </c:pt>
                <c:pt idx="2">
                  <c:v>0</c:v>
                </c:pt>
                <c:pt idx="3">
                  <c:v>5.5555555555555552E-2</c:v>
                </c:pt>
                <c:pt idx="4">
                  <c:v>0</c:v>
                </c:pt>
              </c:numCache>
            </c:numRef>
          </c:val>
          <c:extLst>
            <c:ext xmlns:c16="http://schemas.microsoft.com/office/drawing/2014/chart" uri="{C3380CC4-5D6E-409C-BE32-E72D297353CC}">
              <c16:uniqueId val="{0000000D-1E9D-4A55-9388-AB9B4FE07E93}"/>
            </c:ext>
          </c:extLst>
        </c:ser>
        <c:dLbls>
          <c:dLblPos val="ctr"/>
          <c:showLegendKey val="0"/>
          <c:showVal val="1"/>
          <c:showCatName val="0"/>
          <c:showSerName val="0"/>
          <c:showPercent val="0"/>
          <c:showBubbleSize val="0"/>
        </c:dLbls>
        <c:gapWidth val="150"/>
        <c:overlap val="100"/>
        <c:axId val="115048688"/>
        <c:axId val="115074800"/>
      </c:barChart>
      <c:catAx>
        <c:axId val="11504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115074800"/>
        <c:crosses val="autoZero"/>
        <c:auto val="1"/>
        <c:lblAlgn val="ctr"/>
        <c:lblOffset val="100"/>
        <c:noMultiLvlLbl val="0"/>
      </c:catAx>
      <c:valAx>
        <c:axId val="115074800"/>
        <c:scaling>
          <c:orientation val="minMax"/>
          <c:min val="0.4"/>
        </c:scaling>
        <c:delete val="0"/>
        <c:axPos val="b"/>
        <c:majorGridlines>
          <c:spPr>
            <a:ln w="9525" cap="flat" cmpd="sng" algn="ctr">
              <a:solidFill>
                <a:schemeClr val="accent3">
                  <a:lumMod val="60000"/>
                  <a:lumOff val="4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crossAx val="115048688"/>
        <c:crosses val="max"/>
        <c:crossBetween val="between"/>
      </c:valAx>
      <c:spPr>
        <a:noFill/>
        <a:ln>
          <a:noFill/>
        </a:ln>
        <a:effectLst/>
      </c:spPr>
    </c:plotArea>
    <c:legend>
      <c:legendPos val="t"/>
      <c:layout>
        <c:manualLayout>
          <c:xMode val="edge"/>
          <c:yMode val="edge"/>
          <c:x val="0.11581706349695381"/>
          <c:y val="0.86262901991882002"/>
          <c:w val="0.81752811337699827"/>
          <c:h val="8.19494955679193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 r="0.7" t="0.75" header="0.3" footer="0.3"/>
    <c:pageSetup paperSize="9" orientation="landscape"/>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516674662978956"/>
          <c:y val="4.6296296296296294E-3"/>
          <c:w val="0.58445686224705784"/>
          <c:h val="0.69535238362216256"/>
        </c:manualLayout>
      </c:layout>
      <c:barChart>
        <c:barDir val="bar"/>
        <c:grouping val="stacked"/>
        <c:varyColors val="0"/>
        <c:ser>
          <c:idx val="0"/>
          <c:order val="0"/>
          <c:tx>
            <c:strRef>
              <c:f>'W Q21'!$Z$7</c:f>
              <c:strCache>
                <c:ptCount val="1"/>
                <c:pt idx="0">
                  <c:v>Uneingeschränkt | Assolutamente sì </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Q21'!$Y$8:$Y$11</c:f>
              <c:strCache>
                <c:ptCount val="4"/>
                <c:pt idx="0">
                  <c:v>Praktikum in Südtirol
Tirocinio in Alto Adige (N=276)</c:v>
                </c:pt>
                <c:pt idx="1">
                  <c:v>Praktikum in Italien*
Tirocinio in Italia* (N=86)</c:v>
                </c:pt>
                <c:pt idx="2">
                  <c:v>Praktikum im deutschsprachigen Ausland
Tirocinio nei Paesi tedescofoni (N=48)</c:v>
                </c:pt>
                <c:pt idx="3">
                  <c:v>Praktikum im Ausland**
Tirocinio all'estero** (N=24)</c:v>
                </c:pt>
              </c:strCache>
            </c:strRef>
          </c:cat>
          <c:val>
            <c:numRef>
              <c:f>'W Q21'!$Z$8:$Z$11</c:f>
              <c:numCache>
                <c:formatCode>General</c:formatCode>
                <c:ptCount val="4"/>
                <c:pt idx="0">
                  <c:v>61.7</c:v>
                </c:pt>
                <c:pt idx="1">
                  <c:v>47.7</c:v>
                </c:pt>
                <c:pt idx="2">
                  <c:v>53.2</c:v>
                </c:pt>
                <c:pt idx="3">
                  <c:v>66.7</c:v>
                </c:pt>
              </c:numCache>
            </c:numRef>
          </c:val>
          <c:extLst>
            <c:ext xmlns:c16="http://schemas.microsoft.com/office/drawing/2014/chart" uri="{C3380CC4-5D6E-409C-BE32-E72D297353CC}">
              <c16:uniqueId val="{00000000-464F-439F-8C32-35F6730DDBC3}"/>
            </c:ext>
          </c:extLst>
        </c:ser>
        <c:ser>
          <c:idx val="1"/>
          <c:order val="1"/>
          <c:tx>
            <c:strRef>
              <c:f>'W Q21'!$AA$7</c:f>
              <c:strCache>
                <c:ptCount val="1"/>
                <c:pt idx="0">
                  <c:v>Im Großen und Ganzen | Nel complesso sì</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Q21'!$Y$8:$Y$11</c:f>
              <c:strCache>
                <c:ptCount val="4"/>
                <c:pt idx="0">
                  <c:v>Praktikum in Südtirol
Tirocinio in Alto Adige (N=276)</c:v>
                </c:pt>
                <c:pt idx="1">
                  <c:v>Praktikum in Italien*
Tirocinio in Italia* (N=86)</c:v>
                </c:pt>
                <c:pt idx="2">
                  <c:v>Praktikum im deutschsprachigen Ausland
Tirocinio nei Paesi tedescofoni (N=48)</c:v>
                </c:pt>
                <c:pt idx="3">
                  <c:v>Praktikum im Ausland**
Tirocinio all'estero** (N=24)</c:v>
                </c:pt>
              </c:strCache>
            </c:strRef>
          </c:cat>
          <c:val>
            <c:numRef>
              <c:f>'W Q21'!$AA$8:$AA$11</c:f>
              <c:numCache>
                <c:formatCode>General</c:formatCode>
                <c:ptCount val="4"/>
                <c:pt idx="0">
                  <c:v>33.6</c:v>
                </c:pt>
                <c:pt idx="1">
                  <c:v>46.5</c:v>
                </c:pt>
                <c:pt idx="2">
                  <c:v>42.6</c:v>
                </c:pt>
                <c:pt idx="3">
                  <c:v>29.2</c:v>
                </c:pt>
              </c:numCache>
            </c:numRef>
          </c:val>
          <c:extLst>
            <c:ext xmlns:c16="http://schemas.microsoft.com/office/drawing/2014/chart" uri="{C3380CC4-5D6E-409C-BE32-E72D297353CC}">
              <c16:uniqueId val="{00000001-464F-439F-8C32-35F6730DDBC3}"/>
            </c:ext>
          </c:extLst>
        </c:ser>
        <c:ser>
          <c:idx val="2"/>
          <c:order val="2"/>
          <c:tx>
            <c:strRef>
              <c:f>'W Q21'!$AB$7</c:f>
              <c:strCache>
                <c:ptCount val="1"/>
                <c:pt idx="0">
                  <c:v>Eher nicht | Non proprio</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Q21'!$Y$8:$Y$11</c:f>
              <c:strCache>
                <c:ptCount val="4"/>
                <c:pt idx="0">
                  <c:v>Praktikum in Südtirol
Tirocinio in Alto Adige (N=276)</c:v>
                </c:pt>
                <c:pt idx="1">
                  <c:v>Praktikum in Italien*
Tirocinio in Italia* (N=86)</c:v>
                </c:pt>
                <c:pt idx="2">
                  <c:v>Praktikum im deutschsprachigen Ausland
Tirocinio nei Paesi tedescofoni (N=48)</c:v>
                </c:pt>
                <c:pt idx="3">
                  <c:v>Praktikum im Ausland**
Tirocinio all'estero** (N=24)</c:v>
                </c:pt>
              </c:strCache>
            </c:strRef>
          </c:cat>
          <c:val>
            <c:numRef>
              <c:f>'W Q21'!$AB$8:$AB$11</c:f>
              <c:numCache>
                <c:formatCode>General</c:formatCode>
                <c:ptCount val="4"/>
                <c:pt idx="0">
                  <c:v>3.6</c:v>
                </c:pt>
                <c:pt idx="1">
                  <c:v>2.2999999999999998</c:v>
                </c:pt>
                <c:pt idx="2">
                  <c:v>4.3</c:v>
                </c:pt>
                <c:pt idx="3">
                  <c:v>4.2</c:v>
                </c:pt>
              </c:numCache>
            </c:numRef>
          </c:val>
          <c:extLst>
            <c:ext xmlns:c16="http://schemas.microsoft.com/office/drawing/2014/chart" uri="{C3380CC4-5D6E-409C-BE32-E72D297353CC}">
              <c16:uniqueId val="{00000002-464F-439F-8C32-35F6730DDBC3}"/>
            </c:ext>
          </c:extLst>
        </c:ser>
        <c:ser>
          <c:idx val="3"/>
          <c:order val="3"/>
          <c:tx>
            <c:strRef>
              <c:f>'W Q21'!$AC$7</c:f>
              <c:strCache>
                <c:ptCount val="1"/>
                <c:pt idx="0">
                  <c:v>Überhaupt nicht | Assolutamente no</c:v>
                </c:pt>
              </c:strCache>
            </c:strRef>
          </c:tx>
          <c:spPr>
            <a:solidFill>
              <a:schemeClr val="accent4"/>
            </a:solidFill>
            <a:ln>
              <a:noFill/>
            </a:ln>
            <a:effectLst/>
          </c:spPr>
          <c:invertIfNegative val="0"/>
          <c:dLbls>
            <c:dLbl>
              <c:idx val="0"/>
              <c:layout>
                <c:manualLayout>
                  <c:x val="1.305336832895888E-2"/>
                  <c:y val="4.63001444553641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4F-439F-8C32-35F6730DDBC3}"/>
                </c:ext>
              </c:extLst>
            </c:dLbl>
            <c:dLbl>
              <c:idx val="1"/>
              <c:layout>
                <c:manualLayout>
                  <c:x val="3.3333333333333333E-2"/>
                  <c:y val="-4.62962962962962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4F-439F-8C32-35F6730DDBC3}"/>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Q21'!$Y$8:$Y$11</c:f>
              <c:strCache>
                <c:ptCount val="4"/>
                <c:pt idx="0">
                  <c:v>Praktikum in Südtirol
Tirocinio in Alto Adige (N=276)</c:v>
                </c:pt>
                <c:pt idx="1">
                  <c:v>Praktikum in Italien*
Tirocinio in Italia* (N=86)</c:v>
                </c:pt>
                <c:pt idx="2">
                  <c:v>Praktikum im deutschsprachigen Ausland
Tirocinio nei Paesi tedescofoni (N=48)</c:v>
                </c:pt>
                <c:pt idx="3">
                  <c:v>Praktikum im Ausland**
Tirocinio all'estero** (N=24)</c:v>
                </c:pt>
              </c:strCache>
            </c:strRef>
          </c:cat>
          <c:val>
            <c:numRef>
              <c:f>'W Q21'!$AC$8:$AC$11</c:f>
              <c:numCache>
                <c:formatCode>General</c:formatCode>
                <c:ptCount val="4"/>
                <c:pt idx="0">
                  <c:v>1.1000000000000001</c:v>
                </c:pt>
                <c:pt idx="1">
                  <c:v>3.5</c:v>
                </c:pt>
                <c:pt idx="2">
                  <c:v>0</c:v>
                </c:pt>
                <c:pt idx="3">
                  <c:v>0</c:v>
                </c:pt>
              </c:numCache>
            </c:numRef>
          </c:val>
          <c:extLst>
            <c:ext xmlns:c16="http://schemas.microsoft.com/office/drawing/2014/chart" uri="{C3380CC4-5D6E-409C-BE32-E72D297353CC}">
              <c16:uniqueId val="{00000005-464F-439F-8C32-35F6730DDBC3}"/>
            </c:ext>
          </c:extLst>
        </c:ser>
        <c:dLbls>
          <c:dLblPos val="ctr"/>
          <c:showLegendKey val="0"/>
          <c:showVal val="1"/>
          <c:showCatName val="0"/>
          <c:showSerName val="0"/>
          <c:showPercent val="0"/>
          <c:showBubbleSize val="0"/>
        </c:dLbls>
        <c:gapWidth val="150"/>
        <c:overlap val="100"/>
        <c:axId val="115066640"/>
        <c:axId val="115050864"/>
      </c:barChart>
      <c:catAx>
        <c:axId val="1150666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de-DE"/>
          </a:p>
        </c:txPr>
        <c:crossAx val="115050864"/>
        <c:crosses val="autoZero"/>
        <c:auto val="1"/>
        <c:lblAlgn val="ctr"/>
        <c:lblOffset val="100"/>
        <c:noMultiLvlLbl val="0"/>
      </c:catAx>
      <c:valAx>
        <c:axId val="11505086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5066640"/>
        <c:crosses val="autoZero"/>
        <c:crossBetween val="between"/>
      </c:valAx>
      <c:spPr>
        <a:noFill/>
        <a:ln>
          <a:noFill/>
        </a:ln>
        <a:effectLst/>
      </c:spPr>
    </c:plotArea>
    <c:legend>
      <c:legendPos val="b"/>
      <c:layout>
        <c:manualLayout>
          <c:xMode val="edge"/>
          <c:yMode val="edge"/>
          <c:x val="2.3894862604540022E-3"/>
          <c:y val="0.76958957935272754"/>
          <c:w val="0.99355468066491692"/>
          <c:h val="0.1260302487664918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de-DE"/>
    </a:p>
  </c:txPr>
  <c:printSettings>
    <c:headerFooter/>
    <c:pageMargins b="0.78740157499999996" l="0.7" r="0.7" t="0.78740157499999996" header="0.3" footer="0.3"/>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Source Sans Pro Light" panose="020B0403030403020204" pitchFamily="34" charset="0"/>
                <a:ea typeface="+mn-ea"/>
                <a:cs typeface="+mn-cs"/>
              </a:defRPr>
            </a:pPr>
            <a:r>
              <a:rPr lang="en-US" sz="1100" b="0" i="0" kern="1200" baseline="0">
                <a:solidFill>
                  <a:srgbClr val="000000"/>
                </a:solidFill>
                <a:effectLst/>
                <a:latin typeface="Source Sans Pro" panose="020B0503030403020204" pitchFamily="34" charset="0"/>
              </a:rPr>
              <a:t>Verteilung nach Staatsbürgerschaft</a:t>
            </a:r>
            <a:endParaRPr lang="it-IT" sz="1100" b="0">
              <a:effectLst/>
            </a:endParaRPr>
          </a:p>
        </c:rich>
      </c:tx>
      <c:layout>
        <c:manualLayout>
          <c:xMode val="edge"/>
          <c:yMode val="edge"/>
          <c:x val="3.3604259259259257E-2"/>
          <c:y val="3.713450292397661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Source Sans Pro Light" panose="020B0403030403020204" pitchFamily="34" charset="0"/>
              <a:ea typeface="+mn-ea"/>
              <a:cs typeface="+mn-cs"/>
            </a:defRPr>
          </a:pPr>
          <a:endParaRPr lang="de-DE"/>
        </a:p>
      </c:txPr>
    </c:title>
    <c:autoTitleDeleted val="0"/>
    <c:plotArea>
      <c:layout>
        <c:manualLayout>
          <c:layoutTarget val="inner"/>
          <c:xMode val="edge"/>
          <c:yMode val="edge"/>
          <c:x val="0.32454240740740736"/>
          <c:y val="0.23411783625730995"/>
          <c:w val="0.43254291489425883"/>
          <c:h val="0.76118712806684741"/>
        </c:manualLayout>
      </c:layout>
      <c:doughnutChart>
        <c:varyColors val="1"/>
        <c:ser>
          <c:idx val="0"/>
          <c:order val="0"/>
          <c:spPr>
            <a:solidFill>
              <a:schemeClr val="accent1"/>
            </a:solidFill>
            <a:ln w="38100" cap="flat" cmpd="sng" algn="ctr">
              <a:solidFill>
                <a:srgbClr val="FFFFFF">
                  <a:lumMod val="100000"/>
                </a:srgbClr>
              </a:solidFill>
              <a:prstDash val="solid"/>
              <a:round/>
              <a:headEnd type="none" w="med" len="med"/>
              <a:tailEnd type="none" w="med" len="med"/>
            </a:ln>
          </c:spPr>
          <c:dPt>
            <c:idx val="0"/>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1-9100-4CD8-9EA1-95E89AAA7008}"/>
              </c:ext>
            </c:extLst>
          </c:dPt>
          <c:dPt>
            <c:idx val="1"/>
            <c:bubble3D val="0"/>
            <c:spPr>
              <a:solidFill>
                <a:schemeClr val="accent2"/>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3-9100-4CD8-9EA1-95E89AAA7008}"/>
              </c:ext>
            </c:extLst>
          </c:dPt>
          <c:dPt>
            <c:idx val="2"/>
            <c:bubble3D val="0"/>
            <c:spPr>
              <a:solidFill>
                <a:schemeClr val="accent3"/>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5-9100-4CD8-9EA1-95E89AAA7008}"/>
              </c:ext>
            </c:extLst>
          </c:dPt>
          <c:dPt>
            <c:idx val="3"/>
            <c:bubble3D val="0"/>
            <c:spPr>
              <a:solidFill>
                <a:schemeClr val="accent4"/>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7-9100-4CD8-9EA1-95E89AAA7008}"/>
              </c:ext>
            </c:extLst>
          </c:dPt>
          <c:dPt>
            <c:idx val="4"/>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9-9100-4CD8-9EA1-95E89AAA7008}"/>
              </c:ext>
            </c:extLst>
          </c:dPt>
          <c:dPt>
            <c:idx val="5"/>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B-9100-4CD8-9EA1-95E89AAA7008}"/>
              </c:ext>
            </c:extLst>
          </c:dPt>
          <c:dLbls>
            <c:dLbl>
              <c:idx val="0"/>
              <c:layout>
                <c:manualLayout>
                  <c:x val="0.18527685185185186"/>
                  <c:y val="-5.109064327485380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100-4CD8-9EA1-95E89AAA7008}"/>
                </c:ext>
              </c:extLst>
            </c:dLbl>
            <c:dLbl>
              <c:idx val="1"/>
              <c:layout>
                <c:manualLayout>
                  <c:x val="-0.1962561111111111"/>
                  <c:y val="-0.1176929824561404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100-4CD8-9EA1-95E89AAA7008}"/>
                </c:ext>
              </c:extLst>
            </c:dLbl>
            <c:dLbl>
              <c:idx val="2"/>
              <c:layout>
                <c:manualLayout>
                  <c:x val="-6.2157407407407404E-3"/>
                  <c:y val="-0.1731722222222222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00-4CD8-9EA1-95E89AAA7008}"/>
                </c:ext>
              </c:extLst>
            </c:dLbl>
            <c:dLbl>
              <c:idx val="3"/>
              <c:layout>
                <c:manualLayout>
                  <c:x val="0.25599814814814825"/>
                  <c:y val="-0.1831804093567251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100-4CD8-9EA1-95E89AAA7008}"/>
                </c:ext>
              </c:extLst>
            </c:dLbl>
            <c:dLbl>
              <c:idx val="4"/>
              <c:layout>
                <c:manualLayout>
                  <c:x val="-0.14009851851851851"/>
                  <c:y val="0.147284210526315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9100-4CD8-9EA1-95E89AAA7008}"/>
                </c:ext>
              </c:extLst>
            </c:dLbl>
            <c:dLbl>
              <c:idx val="5"/>
              <c:layout>
                <c:manualLayout>
                  <c:x val="-9.5250000000000001E-2"/>
                  <c:y val="-9.113425925925931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9100-4CD8-9EA1-95E89AAA700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1"/>
            <c:showCatName val="1"/>
            <c:showSerName val="0"/>
            <c:showPercent val="0"/>
            <c:showBubbleSize val="0"/>
            <c:separator>
</c:separator>
            <c:showLeaderLines val="1"/>
            <c:leaderLines>
              <c:spPr>
                <a:ln w="6350" cap="flat" cmpd="sng" algn="ctr">
                  <a:solidFill>
                    <a:schemeClr val="accent3"/>
                  </a:solidFill>
                  <a:prstDash val="solid"/>
                  <a:round/>
                </a:ln>
                <a:effectLst/>
              </c:spPr>
            </c:leaderLines>
            <c:extLst>
              <c:ext xmlns:c15="http://schemas.microsoft.com/office/drawing/2012/chart" uri="{CE6537A1-D6FC-4f65-9D91-7224C49458BB}"/>
            </c:extLst>
          </c:dLbls>
          <c:cat>
            <c:strRef>
              <c:f>'W Panoramica generale'!$B$56:$B$58</c:f>
              <c:strCache>
                <c:ptCount val="3"/>
                <c:pt idx="0">
                  <c:v>Italienische</c:v>
                </c:pt>
                <c:pt idx="1">
                  <c:v>Europäische</c:v>
                </c:pt>
                <c:pt idx="2">
                  <c:v>Andere Staatsbürgerschaft</c:v>
                </c:pt>
              </c:strCache>
            </c:strRef>
          </c:cat>
          <c:val>
            <c:numRef>
              <c:f>'W Panoramica generale'!$D$56:$D$58</c:f>
              <c:numCache>
                <c:formatCode>0.0%</c:formatCode>
                <c:ptCount val="3"/>
                <c:pt idx="0">
                  <c:v>0.83870967741935487</c:v>
                </c:pt>
                <c:pt idx="1">
                  <c:v>0.1152073732718894</c:v>
                </c:pt>
                <c:pt idx="2">
                  <c:v>4.6082949308755762E-2</c:v>
                </c:pt>
              </c:numCache>
            </c:numRef>
          </c:val>
          <c:extLst>
            <c:ext xmlns:c16="http://schemas.microsoft.com/office/drawing/2014/chart" uri="{C3380CC4-5D6E-409C-BE32-E72D297353CC}">
              <c16:uniqueId val="{0000000C-9100-4CD8-9EA1-95E89AAA7008}"/>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3175" cap="flat" cmpd="sng" algn="ctr">
      <a:solidFill>
        <a:schemeClr val="accent4"/>
      </a:solidFill>
      <a:prstDash val="solid"/>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37560908422661E-2"/>
          <c:y val="3.3349097790815428E-2"/>
          <c:w val="0.92992308149267622"/>
          <c:h val="0.7531234204223084"/>
        </c:manualLayout>
      </c:layout>
      <c:lineChart>
        <c:grouping val="standard"/>
        <c:varyColors val="0"/>
        <c:ser>
          <c:idx val="1"/>
          <c:order val="0"/>
          <c:tx>
            <c:strRef>
              <c:f>'W Q21'!$O$5:$P$5</c:f>
              <c:strCache>
                <c:ptCount val="2"/>
                <c:pt idx="0">
                  <c:v>Uneingeschränkt | Assolutamente sì </c:v>
                </c:pt>
              </c:strCache>
            </c:strRef>
          </c:tx>
          <c:spPr>
            <a:ln w="28575" cap="rnd">
              <a:solidFill>
                <a:schemeClr val="accent1"/>
              </a:solidFill>
              <a:round/>
            </a:ln>
            <a:effectLst/>
          </c:spPr>
          <c:marker>
            <c:symbol val="circle"/>
            <c:size val="5"/>
            <c:spPr>
              <a:solidFill>
                <a:schemeClr val="bg1"/>
              </a:solidFill>
              <a:ln w="9525">
                <a:solidFill>
                  <a:schemeClr val="accent1"/>
                </a:solidFill>
              </a:ln>
              <a:effectLst/>
            </c:spPr>
          </c:marker>
          <c:dPt>
            <c:idx val="3"/>
            <c:marker>
              <c:symbol val="circle"/>
              <c:size val="5"/>
              <c:spPr>
                <a:solidFill>
                  <a:schemeClr val="bg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1-90C8-434C-82E1-753C3D440E9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 Q21_Zeit'!$O$5:$R$5</c:f>
              <c:numCache>
                <c:formatCode>General</c:formatCode>
                <c:ptCount val="4"/>
                <c:pt idx="0">
                  <c:v>2014</c:v>
                </c:pt>
                <c:pt idx="1">
                  <c:v>2015</c:v>
                </c:pt>
                <c:pt idx="2">
                  <c:v>2016</c:v>
                </c:pt>
                <c:pt idx="3">
                  <c:v>2017</c:v>
                </c:pt>
              </c:numCache>
            </c:numRef>
          </c:cat>
          <c:val>
            <c:numRef>
              <c:f>'W Q21_Zeit'!$O$6:$R$6</c:f>
              <c:numCache>
                <c:formatCode>0.0</c:formatCode>
                <c:ptCount val="4"/>
                <c:pt idx="0">
                  <c:v>60</c:v>
                </c:pt>
                <c:pt idx="1">
                  <c:v>58.490566037735846</c:v>
                </c:pt>
                <c:pt idx="2">
                  <c:v>60.053619302949059</c:v>
                </c:pt>
                <c:pt idx="3">
                  <c:v>58.236658932714612</c:v>
                </c:pt>
              </c:numCache>
            </c:numRef>
          </c:val>
          <c:smooth val="0"/>
          <c:extLst>
            <c:ext xmlns:c16="http://schemas.microsoft.com/office/drawing/2014/chart" uri="{C3380CC4-5D6E-409C-BE32-E72D297353CC}">
              <c16:uniqueId val="{00000002-90C8-434C-82E1-753C3D440E97}"/>
            </c:ext>
          </c:extLst>
        </c:ser>
        <c:ser>
          <c:idx val="0"/>
          <c:order val="1"/>
          <c:tx>
            <c:strRef>
              <c:f>'W Q21'!$Q$5:$R$5</c:f>
              <c:strCache>
                <c:ptCount val="2"/>
                <c:pt idx="0">
                  <c:v>Im Großen und Ganzen | Nel complesso si</c:v>
                </c:pt>
              </c:strCache>
            </c:strRef>
          </c:tx>
          <c:spPr>
            <a:ln w="28575" cap="rnd">
              <a:solidFill>
                <a:schemeClr val="accent1">
                  <a:lumMod val="60000"/>
                  <a:lumOff val="40000"/>
                </a:schemeClr>
              </a:solidFill>
              <a:round/>
            </a:ln>
            <a:effectLst/>
          </c:spPr>
          <c:marker>
            <c:symbol val="circle"/>
            <c:size val="5"/>
            <c:spPr>
              <a:solidFill>
                <a:schemeClr val="bg1"/>
              </a:solidFill>
              <a:ln w="9525">
                <a:solidFill>
                  <a:schemeClr val="accent1">
                    <a:lumMod val="60000"/>
                    <a:lumOff val="4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 Q21_Zeit'!$O$5:$R$5</c:f>
              <c:numCache>
                <c:formatCode>General</c:formatCode>
                <c:ptCount val="4"/>
                <c:pt idx="0">
                  <c:v>2014</c:v>
                </c:pt>
                <c:pt idx="1">
                  <c:v>2015</c:v>
                </c:pt>
                <c:pt idx="2">
                  <c:v>2016</c:v>
                </c:pt>
                <c:pt idx="3">
                  <c:v>2017</c:v>
                </c:pt>
              </c:numCache>
            </c:numRef>
          </c:cat>
          <c:val>
            <c:numRef>
              <c:f>'W Q21_Zeit'!$O$7:$R$7</c:f>
              <c:numCache>
                <c:formatCode>0.0</c:formatCode>
                <c:ptCount val="4"/>
                <c:pt idx="0">
                  <c:v>34.893617021276597</c:v>
                </c:pt>
                <c:pt idx="1">
                  <c:v>33.647798742138363</c:v>
                </c:pt>
                <c:pt idx="2">
                  <c:v>34.048257372654156</c:v>
                </c:pt>
                <c:pt idx="3">
                  <c:v>36.890951276102093</c:v>
                </c:pt>
              </c:numCache>
            </c:numRef>
          </c:val>
          <c:smooth val="0"/>
          <c:extLst>
            <c:ext xmlns:c16="http://schemas.microsoft.com/office/drawing/2014/chart" uri="{C3380CC4-5D6E-409C-BE32-E72D297353CC}">
              <c16:uniqueId val="{00000003-90C8-434C-82E1-753C3D440E97}"/>
            </c:ext>
          </c:extLst>
        </c:ser>
        <c:ser>
          <c:idx val="2"/>
          <c:order val="2"/>
          <c:tx>
            <c:strRef>
              <c:f>'W Q21'!$S$5:$T$5</c:f>
              <c:strCache>
                <c:ptCount val="2"/>
                <c:pt idx="0">
                  <c:v>Eher nicht | Non proprio</c:v>
                </c:pt>
              </c:strCache>
            </c:strRef>
          </c:tx>
          <c:spPr>
            <a:ln w="28575" cap="rnd">
              <a:solidFill>
                <a:schemeClr val="accent2">
                  <a:lumMod val="60000"/>
                  <a:lumOff val="40000"/>
                </a:schemeClr>
              </a:solidFill>
              <a:round/>
            </a:ln>
            <a:effectLst/>
          </c:spPr>
          <c:marker>
            <c:symbol val="circle"/>
            <c:size val="5"/>
            <c:spPr>
              <a:solidFill>
                <a:schemeClr val="bg1"/>
              </a:solidFill>
              <a:ln w="9525">
                <a:solidFill>
                  <a:schemeClr val="accent2">
                    <a:lumMod val="60000"/>
                    <a:lumOff val="40000"/>
                  </a:schemeClr>
                </a:solidFill>
              </a:ln>
              <a:effectLst/>
            </c:spPr>
          </c:marker>
          <c:dLbls>
            <c:dLbl>
              <c:idx val="2"/>
              <c:layout>
                <c:manualLayout>
                  <c:x val="-4.4480904574630692E-2"/>
                  <c:y val="-2.7089071977851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46-458B-BD18-727F168E19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 Q21_Zeit'!$O$5:$R$5</c:f>
              <c:numCache>
                <c:formatCode>General</c:formatCode>
                <c:ptCount val="4"/>
                <c:pt idx="0">
                  <c:v>2014</c:v>
                </c:pt>
                <c:pt idx="1">
                  <c:v>2015</c:v>
                </c:pt>
                <c:pt idx="2">
                  <c:v>2016</c:v>
                </c:pt>
                <c:pt idx="3">
                  <c:v>2017</c:v>
                </c:pt>
              </c:numCache>
            </c:numRef>
          </c:cat>
          <c:val>
            <c:numRef>
              <c:f>'W Q21_Zeit'!$O$8:$R$8</c:f>
              <c:numCache>
                <c:formatCode>0.0</c:formatCode>
                <c:ptCount val="4"/>
                <c:pt idx="0">
                  <c:v>4.6808510638297873</c:v>
                </c:pt>
                <c:pt idx="1">
                  <c:v>6.6037735849056602</c:v>
                </c:pt>
                <c:pt idx="2">
                  <c:v>4.0214477211796247</c:v>
                </c:pt>
                <c:pt idx="3">
                  <c:v>3.4802784222737819</c:v>
                </c:pt>
              </c:numCache>
            </c:numRef>
          </c:val>
          <c:smooth val="0"/>
          <c:extLst>
            <c:ext xmlns:c16="http://schemas.microsoft.com/office/drawing/2014/chart" uri="{C3380CC4-5D6E-409C-BE32-E72D297353CC}">
              <c16:uniqueId val="{00000004-90C8-434C-82E1-753C3D440E97}"/>
            </c:ext>
          </c:extLst>
        </c:ser>
        <c:ser>
          <c:idx val="3"/>
          <c:order val="3"/>
          <c:tx>
            <c:strRef>
              <c:f>'W Q21'!$U$5:$V$5</c:f>
              <c:strCache>
                <c:ptCount val="2"/>
                <c:pt idx="0">
                  <c:v>Überhaupt nicht | Assolutamente no</c:v>
                </c:pt>
              </c:strCache>
            </c:strRef>
          </c:tx>
          <c:spPr>
            <a:ln w="28575" cap="rnd">
              <a:solidFill>
                <a:schemeClr val="accent2"/>
              </a:solidFill>
              <a:round/>
            </a:ln>
            <a:effectLst/>
          </c:spPr>
          <c:marker>
            <c:symbol val="circle"/>
            <c:size val="5"/>
            <c:spPr>
              <a:solidFill>
                <a:schemeClr val="bg1"/>
              </a:solidFill>
              <a:ln w="9525">
                <a:solidFill>
                  <a:schemeClr val="accent2"/>
                </a:solidFill>
              </a:ln>
              <a:effectLst/>
            </c:spPr>
          </c:marker>
          <c:dLbls>
            <c:dLbl>
              <c:idx val="0"/>
              <c:layout>
                <c:manualLayout>
                  <c:x val="-3.2736276443156402E-2"/>
                  <c:y val="-2.8654016819090654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088175061826956E-2"/>
                      <c:h val="4.1658831673793528E-2"/>
                    </c:manualLayout>
                  </c15:layout>
                </c:ext>
                <c:ext xmlns:c16="http://schemas.microsoft.com/office/drawing/2014/chart" uri="{C3380CC4-5D6E-409C-BE32-E72D297353CC}">
                  <c16:uniqueId val="{00000003-0546-458B-BD18-727F168E1931}"/>
                </c:ext>
              </c:extLst>
            </c:dLbl>
            <c:dLbl>
              <c:idx val="1"/>
              <c:layout>
                <c:manualLayout>
                  <c:x val="-3.4584503056474994E-2"/>
                  <c:y val="-2.43414231534451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C8-434C-82E1-753C3D440E97}"/>
                </c:ext>
              </c:extLst>
            </c:dLbl>
            <c:dLbl>
              <c:idx val="2"/>
              <c:layout>
                <c:manualLayout>
                  <c:x val="-9.1745759765535888E-3"/>
                  <c:y val="-8.309733882978221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546-458B-BD18-727F168E19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 Q21_Zeit'!$O$5:$R$5</c:f>
              <c:numCache>
                <c:formatCode>General</c:formatCode>
                <c:ptCount val="4"/>
                <c:pt idx="0">
                  <c:v>2014</c:v>
                </c:pt>
                <c:pt idx="1">
                  <c:v>2015</c:v>
                </c:pt>
                <c:pt idx="2">
                  <c:v>2016</c:v>
                </c:pt>
                <c:pt idx="3">
                  <c:v>2017</c:v>
                </c:pt>
              </c:numCache>
            </c:numRef>
          </c:cat>
          <c:val>
            <c:numRef>
              <c:f>'W Q21_Zeit'!$O$9:$R$9</c:f>
              <c:numCache>
                <c:formatCode>0.0</c:formatCode>
                <c:ptCount val="4"/>
                <c:pt idx="0">
                  <c:v>0.42553191489361702</c:v>
                </c:pt>
                <c:pt idx="1">
                  <c:v>1.257861635220126</c:v>
                </c:pt>
                <c:pt idx="2">
                  <c:v>1.8766756032171581</c:v>
                </c:pt>
                <c:pt idx="3">
                  <c:v>1.3921113689095126</c:v>
                </c:pt>
              </c:numCache>
            </c:numRef>
          </c:val>
          <c:smooth val="0"/>
          <c:extLst>
            <c:ext xmlns:c16="http://schemas.microsoft.com/office/drawing/2014/chart" uri="{C3380CC4-5D6E-409C-BE32-E72D297353CC}">
              <c16:uniqueId val="{00000006-90C8-434C-82E1-753C3D440E97}"/>
            </c:ext>
          </c:extLst>
        </c:ser>
        <c:dLbls>
          <c:dLblPos val="t"/>
          <c:showLegendKey val="0"/>
          <c:showVal val="1"/>
          <c:showCatName val="0"/>
          <c:showSerName val="0"/>
          <c:showPercent val="0"/>
          <c:showBubbleSize val="0"/>
        </c:dLbls>
        <c:marker val="1"/>
        <c:smooth val="0"/>
        <c:axId val="115052496"/>
        <c:axId val="115058480"/>
      </c:lineChart>
      <c:catAx>
        <c:axId val="115052496"/>
        <c:scaling>
          <c:orientation val="minMax"/>
        </c:scaling>
        <c:delete val="0"/>
        <c:axPos val="b"/>
        <c:numFmt formatCode="General" sourceLinked="1"/>
        <c:majorTickMark val="none"/>
        <c:minorTickMark val="cross"/>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115058480"/>
        <c:crosses val="autoZero"/>
        <c:auto val="1"/>
        <c:lblAlgn val="ctr"/>
        <c:lblOffset val="100"/>
        <c:noMultiLvlLbl val="0"/>
      </c:catAx>
      <c:valAx>
        <c:axId val="115058480"/>
        <c:scaling>
          <c:orientation val="minMax"/>
          <c:max val="7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115052496"/>
        <c:crosses val="autoZero"/>
        <c:crossBetween val="between"/>
      </c:valAx>
      <c:spPr>
        <a:noFill/>
        <a:ln>
          <a:noFill/>
        </a:ln>
        <a:effectLst/>
      </c:spPr>
    </c:plotArea>
    <c:legend>
      <c:legendPos val="b"/>
      <c:layout>
        <c:manualLayout>
          <c:xMode val="edge"/>
          <c:yMode val="edge"/>
          <c:x val="0.12237592131283941"/>
          <c:y val="0.86481168538151743"/>
          <c:w val="0.79482329746718383"/>
          <c:h val="9.09683952611991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 r="0.7" t="0.75" header="0.3" footer="0.3"/>
    <c:pageSetup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926462962962962"/>
          <c:y val="0.21850994152046779"/>
          <c:w val="0.43254291489425883"/>
          <c:h val="0.76118712806684741"/>
        </c:manualLayout>
      </c:layout>
      <c:doughnutChart>
        <c:varyColors val="1"/>
        <c:ser>
          <c:idx val="4"/>
          <c:order val="0"/>
          <c:tx>
            <c:strRef>
              <c:f>'W Q24'!$R$51:$R$55</c:f>
              <c:strCache>
                <c:ptCount val="5"/>
                <c:pt idx="0">
                  <c:v>58,9%</c:v>
                </c:pt>
                <c:pt idx="1">
                  <c:v>20,0%</c:v>
                </c:pt>
                <c:pt idx="2">
                  <c:v>14,2%</c:v>
                </c:pt>
                <c:pt idx="3">
                  <c:v>3,9%</c:v>
                </c:pt>
                <c:pt idx="4">
                  <c:v>3,0%</c:v>
                </c:pt>
              </c:strCache>
            </c:strRef>
          </c:tx>
          <c:spPr>
            <a:solidFill>
              <a:schemeClr val="accent1"/>
            </a:solidFill>
            <a:ln w="38100" cap="flat" cmpd="sng" algn="ctr">
              <a:solidFill>
                <a:srgbClr val="FFFFFF">
                  <a:lumMod val="100000"/>
                </a:srgbClr>
              </a:solidFill>
              <a:prstDash val="solid"/>
              <a:round/>
              <a:headEnd type="none" w="med" len="med"/>
              <a:tailEnd type="none" w="med" len="med"/>
            </a:ln>
          </c:spPr>
          <c:dPt>
            <c:idx val="0"/>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1-96CB-417F-AA71-07FAFB266000}"/>
              </c:ext>
            </c:extLst>
          </c:dPt>
          <c:dPt>
            <c:idx val="1"/>
            <c:bubble3D val="0"/>
            <c:spPr>
              <a:solidFill>
                <a:schemeClr val="accent2"/>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3-96CB-417F-AA71-07FAFB266000}"/>
              </c:ext>
            </c:extLst>
          </c:dPt>
          <c:dPt>
            <c:idx val="2"/>
            <c:bubble3D val="0"/>
            <c:spPr>
              <a:solidFill>
                <a:schemeClr val="accent3"/>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5-96CB-417F-AA71-07FAFB266000}"/>
              </c:ext>
            </c:extLst>
          </c:dPt>
          <c:dPt>
            <c:idx val="3"/>
            <c:bubble3D val="0"/>
            <c:spPr>
              <a:solidFill>
                <a:schemeClr val="accent4"/>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7-96CB-417F-AA71-07FAFB266000}"/>
              </c:ext>
            </c:extLst>
          </c:dPt>
          <c:dPt>
            <c:idx val="4"/>
            <c:bubble3D val="0"/>
            <c:spPr>
              <a:solidFill>
                <a:schemeClr val="accent3">
                  <a:lumMod val="60000"/>
                  <a:lumOff val="40000"/>
                </a:schemeClr>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9-96CB-417F-AA71-07FAFB266000}"/>
              </c:ext>
            </c:extLst>
          </c:dPt>
          <c:dLbls>
            <c:dLbl>
              <c:idx val="0"/>
              <c:layout>
                <c:manualLayout>
                  <c:x val="0.17403703703703705"/>
                  <c:y val="2.59941520467836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CB-417F-AA71-07FAFB266000}"/>
                </c:ext>
              </c:extLst>
            </c:dLbl>
            <c:dLbl>
              <c:idx val="1"/>
              <c:layout>
                <c:manualLayout>
                  <c:x val="-0.16698148148148151"/>
                  <c:y val="7.79824561403508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CB-417F-AA71-07FAFB266000}"/>
                </c:ext>
              </c:extLst>
            </c:dLbl>
            <c:dLbl>
              <c:idx val="2"/>
              <c:layout>
                <c:manualLayout>
                  <c:x val="-0.28222222222222215"/>
                  <c:y val="-5.941520467836257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6CB-417F-AA71-07FAFB266000}"/>
                </c:ext>
              </c:extLst>
            </c:dLbl>
            <c:dLbl>
              <c:idx val="3"/>
              <c:layout>
                <c:manualLayout>
                  <c:x val="-0.24459259259259258"/>
                  <c:y val="-0.1485380116959064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6CB-417F-AA71-07FAFB266000}"/>
                </c:ext>
              </c:extLst>
            </c:dLbl>
            <c:dLbl>
              <c:idx val="4"/>
              <c:layout>
                <c:manualLayout>
                  <c:x val="0.22661913497735081"/>
                  <c:y val="-0.155964912280701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6CB-417F-AA71-07FAFB2660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0"/>
            <c:showCatName val="1"/>
            <c:showSerName val="0"/>
            <c:showPercent val="1"/>
            <c:showBubbleSize val="0"/>
            <c:showLeaderLines val="1"/>
            <c:leaderLines>
              <c:spPr>
                <a:ln w="6350" cap="flat" cmpd="sng" algn="ctr">
                  <a:solidFill>
                    <a:schemeClr val="accent3"/>
                  </a:solidFill>
                  <a:prstDash val="solid"/>
                  <a:round/>
                </a:ln>
                <a:effectLst/>
              </c:spPr>
            </c:leaderLines>
            <c:extLst>
              <c:ext xmlns:c15="http://schemas.microsoft.com/office/drawing/2012/chart" uri="{CE6537A1-D6FC-4f65-9D91-7224C49458BB}"/>
            </c:extLst>
          </c:dLbls>
          <c:cat>
            <c:strRef>
              <c:f>'W Q24'!$Q$51:$Q$55</c:f>
              <c:strCache>
                <c:ptCount val="5"/>
                <c:pt idx="0">
                  <c:v>Keine Kooperation
Nessuna occupazione</c:v>
                </c:pt>
                <c:pt idx="1">
                  <c:v>Projektbezogene Beschäftigung
Occupazione a progetto</c:v>
                </c:pt>
                <c:pt idx="2">
                  <c:v>Anderes
Altro</c:v>
                </c:pt>
                <c:pt idx="3">
                  <c:v>Dauerhafte Beschäftigung
Occupazione continua</c:v>
                </c:pt>
                <c:pt idx="4">
                  <c:v>Bereits vor Praktikum dort tätig
Lavoravo lí già prima del tirocinio</c:v>
                </c:pt>
              </c:strCache>
            </c:strRef>
          </c:cat>
          <c:val>
            <c:numRef>
              <c:f>'W Q24'!$R$51:$R$55</c:f>
              <c:numCache>
                <c:formatCode>###0.0%</c:formatCode>
                <c:ptCount val="5"/>
                <c:pt idx="0">
                  <c:v>0.58932714617169368</c:v>
                </c:pt>
                <c:pt idx="1">
                  <c:v>0.19953596287703015</c:v>
                </c:pt>
                <c:pt idx="2">
                  <c:v>0.14153132250580047</c:v>
                </c:pt>
                <c:pt idx="3">
                  <c:v>3.9443155452436193E-2</c:v>
                </c:pt>
                <c:pt idx="4">
                  <c:v>3.0162412993039442E-2</c:v>
                </c:pt>
              </c:numCache>
            </c:numRef>
          </c:val>
          <c:extLst>
            <c:ext xmlns:c16="http://schemas.microsoft.com/office/drawing/2014/chart" uri="{C3380CC4-5D6E-409C-BE32-E72D297353CC}">
              <c16:uniqueId val="{0000000A-96CB-417F-AA71-07FAFB266000}"/>
            </c:ext>
          </c:extLst>
        </c:ser>
        <c:dLbls>
          <c:showLegendKey val="0"/>
          <c:showVal val="0"/>
          <c:showCatName val="0"/>
          <c:showSerName val="0"/>
          <c:showPercent val="0"/>
          <c:showBubbleSize val="0"/>
          <c:showLeaderLines val="1"/>
        </c:dLbls>
        <c:firstSliceAng val="10"/>
        <c:holeSize val="50"/>
      </c:doughnutChart>
      <c:spPr>
        <a:noFill/>
        <a:ln>
          <a:noFill/>
        </a:ln>
        <a:effectLst/>
      </c:spPr>
    </c:plotArea>
    <c:plotVisOnly val="1"/>
    <c:dispBlanksAs val="gap"/>
    <c:showDLblsOverMax val="0"/>
  </c:chart>
  <c:spPr>
    <a:solidFill>
      <a:schemeClr val="bg1"/>
    </a:solidFill>
    <a:ln w="6350" cap="flat" cmpd="sng" algn="ctr">
      <a:solidFill>
        <a:schemeClr val="accent4"/>
      </a:solidFill>
      <a:prstDash val="solid"/>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2"/>
                </a:solidFill>
                <a:latin typeface="Source Sans Pro" panose="020B0503030403020204" pitchFamily="34" charset="0"/>
                <a:ea typeface="+mn-ea"/>
                <a:cs typeface="+mn-cs"/>
              </a:defRPr>
            </a:pPr>
            <a:r>
              <a:rPr lang="en-US" sz="1100">
                <a:solidFill>
                  <a:schemeClr val="tx2"/>
                </a:solidFill>
                <a:latin typeface="Source Sans Pro" panose="020B0503030403020204" pitchFamily="34" charset="0"/>
              </a:rPr>
              <a:t>Weiterführende Kooperation mit Praktikumsgeber</a:t>
            </a:r>
            <a:endParaRPr lang="en-US" sz="1100" baseline="0">
              <a:solidFill>
                <a:schemeClr val="tx2"/>
              </a:solidFill>
              <a:latin typeface="Source Sans Pro" panose="020B0503030403020204" pitchFamily="34" charset="0"/>
            </a:endParaRPr>
          </a:p>
        </c:rich>
      </c:tx>
      <c:layout>
        <c:manualLayout>
          <c:xMode val="edge"/>
          <c:yMode val="edge"/>
          <c:x val="1.8295202020202021E-2"/>
          <c:y val="1.2183796296296297E-2"/>
        </c:manualLayout>
      </c:layout>
      <c:overlay val="0"/>
      <c:spPr>
        <a:noFill/>
        <a:ln>
          <a:noFill/>
        </a:ln>
        <a:effectLst/>
      </c:spPr>
      <c:txPr>
        <a:bodyPr rot="0" spcFirstLastPara="1" vertOverflow="ellipsis" vert="horz" wrap="square" anchor="ctr" anchorCtr="1"/>
        <a:lstStyle/>
        <a:p>
          <a:pPr algn="l">
            <a:defRPr sz="1100" b="0" i="0" u="none" strike="noStrike" kern="1200" spc="0" baseline="0">
              <a:solidFill>
                <a:schemeClr val="tx2"/>
              </a:solidFill>
              <a:latin typeface="Source Sans Pro" panose="020B0503030403020204" pitchFamily="34" charset="0"/>
              <a:ea typeface="+mn-ea"/>
              <a:cs typeface="+mn-cs"/>
            </a:defRPr>
          </a:pPr>
          <a:endParaRPr lang="de-DE"/>
        </a:p>
      </c:txPr>
    </c:title>
    <c:autoTitleDeleted val="0"/>
    <c:plotArea>
      <c:layout>
        <c:manualLayout>
          <c:layoutTarget val="inner"/>
          <c:xMode val="edge"/>
          <c:yMode val="edge"/>
          <c:x val="0.23723654529903423"/>
          <c:y val="9.2956416707544148E-2"/>
          <c:w val="0.72492796296296291"/>
          <c:h val="0.61866913513827138"/>
        </c:manualLayout>
      </c:layout>
      <c:barChart>
        <c:barDir val="bar"/>
        <c:grouping val="percentStacked"/>
        <c:varyColors val="0"/>
        <c:ser>
          <c:idx val="4"/>
          <c:order val="0"/>
          <c:tx>
            <c:strRef>
              <c:f>'W Q24'!$C$55</c:f>
              <c:strCache>
                <c:ptCount val="1"/>
                <c:pt idx="0">
                  <c:v>Keine Kooperation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Q24'!$B$47:$B$51</c:f>
              <c:strCache>
                <c:ptCount val="5"/>
                <c:pt idx="0">
                  <c:v>Insgesamt (N=373)</c:v>
                </c:pt>
                <c:pt idx="1">
                  <c:v>Praktikum in Südtirol
 (N=224)</c:v>
                </c:pt>
                <c:pt idx="2">
                  <c:v>Praktikum in Italien* (N=70)</c:v>
                </c:pt>
                <c:pt idx="3">
                  <c:v>Praktikum im deutschsprachigen 
Ausland (N=47)</c:v>
                </c:pt>
                <c:pt idx="4">
                  <c:v>Praktikum im Ausland** (N=32)</c:v>
                </c:pt>
              </c:strCache>
            </c:strRef>
          </c:cat>
          <c:val>
            <c:numRef>
              <c:f>'W Q24'!$G$47:$G$51</c:f>
              <c:numCache>
                <c:formatCode>###0.0%</c:formatCode>
                <c:ptCount val="5"/>
                <c:pt idx="0">
                  <c:v>0.58932714617169368</c:v>
                </c:pt>
                <c:pt idx="1">
                  <c:v>0.57299270072992703</c:v>
                </c:pt>
                <c:pt idx="2">
                  <c:v>0.62790697674418605</c:v>
                </c:pt>
                <c:pt idx="3">
                  <c:v>0.55319148936170215</c:v>
                </c:pt>
                <c:pt idx="4">
                  <c:v>0.70833333333333348</c:v>
                </c:pt>
              </c:numCache>
            </c:numRef>
          </c:val>
          <c:extLst>
            <c:ext xmlns:c16="http://schemas.microsoft.com/office/drawing/2014/chart" uri="{C3380CC4-5D6E-409C-BE32-E72D297353CC}">
              <c16:uniqueId val="{00000000-4465-4DF2-895D-5B51EEEDC82C}"/>
            </c:ext>
          </c:extLst>
        </c:ser>
        <c:ser>
          <c:idx val="2"/>
          <c:order val="1"/>
          <c:tx>
            <c:strRef>
              <c:f>'W Q24'!$D$55</c:f>
              <c:strCache>
                <c:ptCount val="1"/>
                <c:pt idx="0">
                  <c:v>Projektbezogene Beschäftigung </c:v>
                </c:pt>
              </c:strCache>
            </c:strRef>
          </c:tx>
          <c:spPr>
            <a:solidFill>
              <a:schemeClr val="accent2"/>
            </a:solidFill>
            <a:ln>
              <a:noFill/>
            </a:ln>
            <a:effectLst/>
          </c:spPr>
          <c:invertIfNegative val="0"/>
          <c:dLbls>
            <c:dLbl>
              <c:idx val="0"/>
              <c:layout>
                <c:manualLayout>
                  <c:x val="-8.3103444407724384E-3"/>
                  <c:y val="1.0573381248526554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65-4DF2-895D-5B51EEEDC82C}"/>
                </c:ext>
              </c:extLst>
            </c:dLbl>
            <c:dLbl>
              <c:idx val="1"/>
              <c:layout>
                <c:manualLayout>
                  <c:x val="9.4074074074073644E-3"/>
                  <c:y val="3.403956778565345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65-4DF2-895D-5B51EEEDC82C}"/>
                </c:ext>
              </c:extLst>
            </c:dLbl>
            <c:dLbl>
              <c:idx val="3"/>
              <c:layout>
                <c:manualLayout>
                  <c:x val="6.5515541971732363E-3"/>
                  <c:y val="6.180492379560490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65-4DF2-895D-5B51EEEDC82C}"/>
                </c:ext>
              </c:extLst>
            </c:dLbl>
            <c:dLbl>
              <c:idx val="4"/>
              <c:delete val="1"/>
              <c:extLst>
                <c:ext xmlns:c15="http://schemas.microsoft.com/office/drawing/2012/chart" uri="{CE6537A1-D6FC-4f65-9D91-7224C49458BB}"/>
                <c:ext xmlns:c16="http://schemas.microsoft.com/office/drawing/2014/chart" uri="{C3380CC4-5D6E-409C-BE32-E72D297353CC}">
                  <c16:uniqueId val="{00000004-4465-4DF2-895D-5B51EEEDC82C}"/>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Q24'!$B$47:$B$51</c:f>
              <c:strCache>
                <c:ptCount val="5"/>
                <c:pt idx="0">
                  <c:v>Insgesamt (N=373)</c:v>
                </c:pt>
                <c:pt idx="1">
                  <c:v>Praktikum in Südtirol
 (N=224)</c:v>
                </c:pt>
                <c:pt idx="2">
                  <c:v>Praktikum in Italien* (N=70)</c:v>
                </c:pt>
                <c:pt idx="3">
                  <c:v>Praktikum im deutschsprachigen 
Ausland (N=47)</c:v>
                </c:pt>
                <c:pt idx="4">
                  <c:v>Praktikum im Ausland** (N=32)</c:v>
                </c:pt>
              </c:strCache>
            </c:strRef>
          </c:cat>
          <c:val>
            <c:numRef>
              <c:f>'W Q24'!$E$47:$E$51</c:f>
              <c:numCache>
                <c:formatCode>###0.0%</c:formatCode>
                <c:ptCount val="5"/>
                <c:pt idx="0">
                  <c:v>3.9443155452436193E-2</c:v>
                </c:pt>
                <c:pt idx="1">
                  <c:v>4.7445255474452545E-2</c:v>
                </c:pt>
                <c:pt idx="2">
                  <c:v>2.3255813953488372E-2</c:v>
                </c:pt>
                <c:pt idx="3">
                  <c:v>4.2553191489361701E-2</c:v>
                </c:pt>
                <c:pt idx="4">
                  <c:v>0</c:v>
                </c:pt>
              </c:numCache>
            </c:numRef>
          </c:val>
          <c:extLst>
            <c:ext xmlns:c16="http://schemas.microsoft.com/office/drawing/2014/chart" uri="{C3380CC4-5D6E-409C-BE32-E72D297353CC}">
              <c16:uniqueId val="{00000005-4465-4DF2-895D-5B51EEEDC82C}"/>
            </c:ext>
          </c:extLst>
        </c:ser>
        <c:ser>
          <c:idx val="3"/>
          <c:order val="2"/>
          <c:tx>
            <c:strRef>
              <c:f>'W Q24'!$E$55</c:f>
              <c:strCache>
                <c:ptCount val="1"/>
                <c:pt idx="0">
                  <c:v>Anderes</c:v>
                </c:pt>
              </c:strCache>
            </c:strRef>
          </c:tx>
          <c:spPr>
            <a:solidFill>
              <a:schemeClr val="accent3"/>
            </a:solidFill>
            <a:ln>
              <a:noFill/>
            </a:ln>
            <a:effectLst/>
          </c:spPr>
          <c:invertIfNegative val="0"/>
          <c:dLbls>
            <c:dLbl>
              <c:idx val="6"/>
              <c:layout>
                <c:manualLayout>
                  <c:x val="1.4431818181818181E-2"/>
                  <c:y val="-2.706735066135035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65-4DF2-895D-5B51EEEDC82C}"/>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Q24'!$B$47:$B$51</c:f>
              <c:strCache>
                <c:ptCount val="5"/>
                <c:pt idx="0">
                  <c:v>Insgesamt (N=373)</c:v>
                </c:pt>
                <c:pt idx="1">
                  <c:v>Praktikum in Südtirol
 (N=224)</c:v>
                </c:pt>
                <c:pt idx="2">
                  <c:v>Praktikum in Italien* (N=70)</c:v>
                </c:pt>
                <c:pt idx="3">
                  <c:v>Praktikum im deutschsprachigen 
Ausland (N=47)</c:v>
                </c:pt>
                <c:pt idx="4">
                  <c:v>Praktikum im Ausland** (N=32)</c:v>
                </c:pt>
              </c:strCache>
            </c:strRef>
          </c:cat>
          <c:val>
            <c:numRef>
              <c:f>'W Q24'!$F$47:$F$51</c:f>
              <c:numCache>
                <c:formatCode>###0.0%</c:formatCode>
                <c:ptCount val="5"/>
                <c:pt idx="0">
                  <c:v>0.14153132250580047</c:v>
                </c:pt>
                <c:pt idx="1">
                  <c:v>0.12408759124087591</c:v>
                </c:pt>
                <c:pt idx="2">
                  <c:v>0.16279069767441862</c:v>
                </c:pt>
                <c:pt idx="3">
                  <c:v>0.19148936170212769</c:v>
                </c:pt>
                <c:pt idx="4">
                  <c:v>0.16666666666666663</c:v>
                </c:pt>
              </c:numCache>
            </c:numRef>
          </c:val>
          <c:extLst>
            <c:ext xmlns:c16="http://schemas.microsoft.com/office/drawing/2014/chart" uri="{C3380CC4-5D6E-409C-BE32-E72D297353CC}">
              <c16:uniqueId val="{00000007-4465-4DF2-895D-5B51EEEDC82C}"/>
            </c:ext>
          </c:extLst>
        </c:ser>
        <c:ser>
          <c:idx val="1"/>
          <c:order val="3"/>
          <c:tx>
            <c:strRef>
              <c:f>'W Q24'!$F$55</c:f>
              <c:strCache>
                <c:ptCount val="1"/>
                <c:pt idx="0">
                  <c:v>Dauerhafte Beschäftigung</c:v>
                </c:pt>
              </c:strCache>
            </c:strRef>
          </c:tx>
          <c:spPr>
            <a:solidFill>
              <a:schemeClr val="accent4"/>
            </a:solidFill>
            <a:ln>
              <a:noFill/>
            </a:ln>
            <a:effectLst/>
          </c:spPr>
          <c:invertIfNegative val="0"/>
          <c:dLbls>
            <c:dLbl>
              <c:idx val="0"/>
              <c:layout>
                <c:manualLayout>
                  <c:x val="2.9734082560588081E-2"/>
                  <c:y val="1.592700758603371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65-4DF2-895D-5B51EEEDC82C}"/>
                </c:ext>
              </c:extLst>
            </c:dLbl>
            <c:dLbl>
              <c:idx val="1"/>
              <c:layout>
                <c:manualLayout>
                  <c:x val="2.5870385152286665E-2"/>
                  <c:y val="5.30900252836887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65-4DF2-895D-5B51EEEDC82C}"/>
                </c:ext>
              </c:extLst>
            </c:dLbl>
            <c:dLbl>
              <c:idx val="2"/>
              <c:layout>
                <c:manualLayout>
                  <c:x val="1.9654662591519708E-2"/>
                  <c:y val="7.963503793634905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465-4DF2-895D-5B51EEEDC82C}"/>
                </c:ext>
              </c:extLst>
            </c:dLbl>
            <c:dLbl>
              <c:idx val="3"/>
              <c:layout>
                <c:manualLayout>
                  <c:x val="8.7354055962309812E-3"/>
                  <c:y val="5.30900252929595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65-4DF2-895D-5B51EEEDC82C}"/>
                </c:ext>
              </c:extLst>
            </c:dLbl>
            <c:dLbl>
              <c:idx val="4"/>
              <c:delete val="1"/>
              <c:extLst>
                <c:ext xmlns:c15="http://schemas.microsoft.com/office/drawing/2012/chart" uri="{CE6537A1-D6FC-4f65-9D91-7224C49458BB}"/>
                <c:ext xmlns:c16="http://schemas.microsoft.com/office/drawing/2014/chart" uri="{C3380CC4-5D6E-409C-BE32-E72D297353CC}">
                  <c16:uniqueId val="{0000000C-4465-4DF2-895D-5B51EEEDC82C}"/>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Q24'!$B$47:$B$51</c:f>
              <c:strCache>
                <c:ptCount val="5"/>
                <c:pt idx="0">
                  <c:v>Insgesamt (N=373)</c:v>
                </c:pt>
                <c:pt idx="1">
                  <c:v>Praktikum in Südtirol
 (N=224)</c:v>
                </c:pt>
                <c:pt idx="2">
                  <c:v>Praktikum in Italien* (N=70)</c:v>
                </c:pt>
                <c:pt idx="3">
                  <c:v>Praktikum im deutschsprachigen 
Ausland (N=47)</c:v>
                </c:pt>
                <c:pt idx="4">
                  <c:v>Praktikum im Ausland** (N=32)</c:v>
                </c:pt>
              </c:strCache>
            </c:strRef>
          </c:cat>
          <c:val>
            <c:numRef>
              <c:f>'W Q24'!$D$47:$D$51</c:f>
              <c:numCache>
                <c:formatCode>###0.0%</c:formatCode>
                <c:ptCount val="5"/>
                <c:pt idx="0">
                  <c:v>0.19953596287703015</c:v>
                </c:pt>
                <c:pt idx="1">
                  <c:v>0.21532846715328463</c:v>
                </c:pt>
                <c:pt idx="2">
                  <c:v>0.16279069767441862</c:v>
                </c:pt>
                <c:pt idx="3">
                  <c:v>0.21276595744680851</c:v>
                </c:pt>
                <c:pt idx="4">
                  <c:v>0.125</c:v>
                </c:pt>
              </c:numCache>
            </c:numRef>
          </c:val>
          <c:extLst>
            <c:ext xmlns:c16="http://schemas.microsoft.com/office/drawing/2014/chart" uri="{C3380CC4-5D6E-409C-BE32-E72D297353CC}">
              <c16:uniqueId val="{0000000D-4465-4DF2-895D-5B51EEEDC82C}"/>
            </c:ext>
          </c:extLst>
        </c:ser>
        <c:ser>
          <c:idx val="0"/>
          <c:order val="4"/>
          <c:tx>
            <c:strRef>
              <c:f>'W Q24'!$G$55</c:f>
              <c:strCache>
                <c:ptCount val="1"/>
                <c:pt idx="0">
                  <c:v>Bereits vor Praktikum dort tätig </c:v>
                </c:pt>
              </c:strCache>
            </c:strRef>
          </c:tx>
          <c:spPr>
            <a:solidFill>
              <a:schemeClr val="accent3">
                <a:lumMod val="60000"/>
                <a:lumOff val="40000"/>
              </a:schemeClr>
            </a:solidFill>
            <a:ln>
              <a:noFill/>
            </a:ln>
            <a:effectLst/>
          </c:spPr>
          <c:invertIfNegative val="0"/>
          <c:dLbls>
            <c:dLbl>
              <c:idx val="0"/>
              <c:layout>
                <c:manualLayout>
                  <c:x val="1.1695644032710527E-3"/>
                  <c:y val="-9.256995282950290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465-4DF2-895D-5B51EEEDC82C}"/>
                </c:ext>
              </c:extLst>
            </c:dLbl>
            <c:dLbl>
              <c:idx val="1"/>
              <c:layout>
                <c:manualLayout>
                  <c:x val="1.1759259259259259E-2"/>
                  <c:y val="2.92397660852752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65-4DF2-895D-5B51EEEDC82C}"/>
                </c:ext>
              </c:extLst>
            </c:dLbl>
            <c:dLbl>
              <c:idx val="2"/>
              <c:layout>
                <c:manualLayout>
                  <c:x val="1.0919256995288687E-2"/>
                  <c:y val="2.654501264338952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465-4DF2-895D-5B51EEEDC82C}"/>
                </c:ext>
              </c:extLst>
            </c:dLbl>
            <c:dLbl>
              <c:idx val="3"/>
              <c:delete val="1"/>
              <c:extLst>
                <c:ext xmlns:c15="http://schemas.microsoft.com/office/drawing/2012/chart" uri="{CE6537A1-D6FC-4f65-9D91-7224C49458BB}"/>
                <c:ext xmlns:c16="http://schemas.microsoft.com/office/drawing/2014/chart" uri="{C3380CC4-5D6E-409C-BE32-E72D297353CC}">
                  <c16:uniqueId val="{00000011-4465-4DF2-895D-5B51EEEDC82C}"/>
                </c:ext>
              </c:extLst>
            </c:dLbl>
            <c:dLbl>
              <c:idx val="4"/>
              <c:delete val="1"/>
              <c:extLst>
                <c:ext xmlns:c15="http://schemas.microsoft.com/office/drawing/2012/chart" uri="{CE6537A1-D6FC-4f65-9D91-7224C49458BB}"/>
                <c:ext xmlns:c16="http://schemas.microsoft.com/office/drawing/2014/chart" uri="{C3380CC4-5D6E-409C-BE32-E72D297353CC}">
                  <c16:uniqueId val="{00000012-4465-4DF2-895D-5B51EEEDC82C}"/>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Q24'!$B$47:$B$51</c:f>
              <c:strCache>
                <c:ptCount val="5"/>
                <c:pt idx="0">
                  <c:v>Insgesamt (N=373)</c:v>
                </c:pt>
                <c:pt idx="1">
                  <c:v>Praktikum in Südtirol
 (N=224)</c:v>
                </c:pt>
                <c:pt idx="2">
                  <c:v>Praktikum in Italien* (N=70)</c:v>
                </c:pt>
                <c:pt idx="3">
                  <c:v>Praktikum im deutschsprachigen 
Ausland (N=47)</c:v>
                </c:pt>
                <c:pt idx="4">
                  <c:v>Praktikum im Ausland** (N=32)</c:v>
                </c:pt>
              </c:strCache>
            </c:strRef>
          </c:cat>
          <c:val>
            <c:numRef>
              <c:f>'W Q24'!$C$47:$C$51</c:f>
              <c:numCache>
                <c:formatCode>###0.0%</c:formatCode>
                <c:ptCount val="5"/>
                <c:pt idx="0">
                  <c:v>3.0162412993039442E-2</c:v>
                </c:pt>
                <c:pt idx="1">
                  <c:v>4.0145985401459854E-2</c:v>
                </c:pt>
                <c:pt idx="2">
                  <c:v>2.3255813953488372E-2</c:v>
                </c:pt>
                <c:pt idx="3">
                  <c:v>0</c:v>
                </c:pt>
                <c:pt idx="4">
                  <c:v>0</c:v>
                </c:pt>
              </c:numCache>
            </c:numRef>
          </c:val>
          <c:extLst>
            <c:ext xmlns:c16="http://schemas.microsoft.com/office/drawing/2014/chart" uri="{C3380CC4-5D6E-409C-BE32-E72D297353CC}">
              <c16:uniqueId val="{00000013-4465-4DF2-895D-5B51EEEDC82C}"/>
            </c:ext>
          </c:extLst>
        </c:ser>
        <c:dLbls>
          <c:dLblPos val="ctr"/>
          <c:showLegendKey val="0"/>
          <c:showVal val="1"/>
          <c:showCatName val="0"/>
          <c:showSerName val="0"/>
          <c:showPercent val="0"/>
          <c:showBubbleSize val="0"/>
        </c:dLbls>
        <c:gapWidth val="150"/>
        <c:overlap val="100"/>
        <c:axId val="115060112"/>
        <c:axId val="115049232"/>
      </c:barChart>
      <c:dateAx>
        <c:axId val="1150601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115049232"/>
        <c:crosses val="autoZero"/>
        <c:auto val="0"/>
        <c:lblOffset val="100"/>
        <c:baseTimeUnit val="days"/>
      </c:dateAx>
      <c:valAx>
        <c:axId val="115049232"/>
        <c:scaling>
          <c:orientation val="minMax"/>
          <c:min val="0.4"/>
        </c:scaling>
        <c:delete val="0"/>
        <c:axPos val="b"/>
        <c:majorGridlines>
          <c:spPr>
            <a:ln w="9525" cap="flat" cmpd="sng" algn="ctr">
              <a:solidFill>
                <a:schemeClr val="accent3">
                  <a:alpha val="51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crossAx val="115060112"/>
        <c:crosses val="max"/>
        <c:crossBetween val="between"/>
        <c:majorUnit val="0.1"/>
      </c:valAx>
      <c:spPr>
        <a:noFill/>
        <a:ln>
          <a:noFill/>
        </a:ln>
        <a:effectLst/>
      </c:spPr>
    </c:plotArea>
    <c:legend>
      <c:legendPos val="t"/>
      <c:layout>
        <c:manualLayout>
          <c:xMode val="edge"/>
          <c:yMode val="edge"/>
          <c:x val="0.36031731061800326"/>
          <c:y val="0.79903419488601479"/>
          <c:w val="0.51258290044511878"/>
          <c:h val="0.170045547513057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 r="0.7" t="0.75" header="0.3" footer="0.3"/>
    <c:pageSetup paperSize="9" orientation="landscape"/>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2"/>
                </a:solidFill>
                <a:latin typeface="Source Sans Pro" panose="020B0503030403020204" pitchFamily="34" charset="0"/>
                <a:ea typeface="+mn-ea"/>
                <a:cs typeface="+mn-cs"/>
              </a:defRPr>
            </a:pPr>
            <a:r>
              <a:rPr lang="en-US" sz="1100">
                <a:solidFill>
                  <a:schemeClr val="tx2"/>
                </a:solidFill>
                <a:latin typeface="Source Sans Pro" panose="020B0503030403020204" pitchFamily="34" charset="0"/>
              </a:rPr>
              <a:t>Sviluppo di un'ulteriore collaborazione con la struttura ospitante</a:t>
            </a:r>
            <a:endParaRPr lang="en-US" sz="1100" baseline="0">
              <a:solidFill>
                <a:schemeClr val="tx2"/>
              </a:solidFill>
              <a:latin typeface="Source Sans Pro" panose="020B0503030403020204" pitchFamily="34" charset="0"/>
            </a:endParaRPr>
          </a:p>
        </c:rich>
      </c:tx>
      <c:layout>
        <c:manualLayout>
          <c:xMode val="edge"/>
          <c:yMode val="edge"/>
          <c:x val="1.8295202020202021E-2"/>
          <c:y val="1.2183796296296297E-2"/>
        </c:manualLayout>
      </c:layout>
      <c:overlay val="0"/>
      <c:spPr>
        <a:noFill/>
        <a:ln>
          <a:noFill/>
        </a:ln>
        <a:effectLst/>
      </c:spPr>
      <c:txPr>
        <a:bodyPr rot="0" spcFirstLastPara="1" vertOverflow="ellipsis" vert="horz" wrap="square" anchor="ctr" anchorCtr="1"/>
        <a:lstStyle/>
        <a:p>
          <a:pPr algn="l">
            <a:defRPr sz="1100" b="0" i="0" u="none" strike="noStrike" kern="1200" spc="0" baseline="0">
              <a:solidFill>
                <a:schemeClr val="tx2"/>
              </a:solidFill>
              <a:latin typeface="Source Sans Pro" panose="020B0503030403020204" pitchFamily="34" charset="0"/>
              <a:ea typeface="+mn-ea"/>
              <a:cs typeface="+mn-cs"/>
            </a:defRPr>
          </a:pPr>
          <a:endParaRPr lang="de-DE"/>
        </a:p>
      </c:txPr>
    </c:title>
    <c:autoTitleDeleted val="0"/>
    <c:plotArea>
      <c:layout>
        <c:manualLayout>
          <c:layoutTarget val="inner"/>
          <c:xMode val="edge"/>
          <c:yMode val="edge"/>
          <c:x val="0.23723661741090224"/>
          <c:y val="9.6305795030886474E-2"/>
          <c:w val="0.72492796296296291"/>
          <c:h val="0.61191864725059397"/>
        </c:manualLayout>
      </c:layout>
      <c:barChart>
        <c:barDir val="bar"/>
        <c:grouping val="percentStacked"/>
        <c:varyColors val="0"/>
        <c:ser>
          <c:idx val="4"/>
          <c:order val="0"/>
          <c:tx>
            <c:strRef>
              <c:f>'W Q24'!$C$56</c:f>
              <c:strCache>
                <c:ptCount val="1"/>
                <c:pt idx="0">
                  <c:v>Nessuna occupazione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Q24'!$A$66:$A$70</c:f>
              <c:strCache>
                <c:ptCount val="5"/>
                <c:pt idx="0">
                  <c:v>Totale (N=373)</c:v>
                </c:pt>
                <c:pt idx="1">
                  <c:v>Tirocinio in Alto Adige (N=224)</c:v>
                </c:pt>
                <c:pt idx="2">
                  <c:v>Tirocinio in Italia* (N=70)</c:v>
                </c:pt>
                <c:pt idx="3">
                  <c:v>Tirocinio nei Paesi tedescofoni (N=47)</c:v>
                </c:pt>
                <c:pt idx="4">
                  <c:v>Tirocinio all'estero** (N=32)</c:v>
                </c:pt>
              </c:strCache>
            </c:strRef>
          </c:cat>
          <c:val>
            <c:numRef>
              <c:f>'W Q24'!$G$47:$G$51</c:f>
              <c:numCache>
                <c:formatCode>###0.0%</c:formatCode>
                <c:ptCount val="5"/>
                <c:pt idx="0">
                  <c:v>0.58932714617169368</c:v>
                </c:pt>
                <c:pt idx="1">
                  <c:v>0.57299270072992703</c:v>
                </c:pt>
                <c:pt idx="2">
                  <c:v>0.62790697674418605</c:v>
                </c:pt>
                <c:pt idx="3">
                  <c:v>0.55319148936170215</c:v>
                </c:pt>
                <c:pt idx="4">
                  <c:v>0.70833333333333348</c:v>
                </c:pt>
              </c:numCache>
            </c:numRef>
          </c:val>
          <c:extLst>
            <c:ext xmlns:c16="http://schemas.microsoft.com/office/drawing/2014/chart" uri="{C3380CC4-5D6E-409C-BE32-E72D297353CC}">
              <c16:uniqueId val="{00000000-D24A-4663-BDB2-4379B1E3E7B1}"/>
            </c:ext>
          </c:extLst>
        </c:ser>
        <c:ser>
          <c:idx val="2"/>
          <c:order val="1"/>
          <c:tx>
            <c:strRef>
              <c:f>'W Q24'!$D$56</c:f>
              <c:strCache>
                <c:ptCount val="1"/>
                <c:pt idx="0">
                  <c:v> Occupazione a progetto</c:v>
                </c:pt>
              </c:strCache>
            </c:strRef>
          </c:tx>
          <c:spPr>
            <a:solidFill>
              <a:schemeClr val="accent2"/>
            </a:solidFill>
            <a:ln>
              <a:noFill/>
            </a:ln>
            <a:effectLst/>
          </c:spPr>
          <c:invertIfNegative val="0"/>
          <c:dLbls>
            <c:dLbl>
              <c:idx val="0"/>
              <c:layout>
                <c:manualLayout>
                  <c:x val="-1.7351041036576225E-3"/>
                  <c:y val="7.938293002394717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4A-4663-BDB2-4379B1E3E7B1}"/>
                </c:ext>
              </c:extLst>
            </c:dLbl>
            <c:dLbl>
              <c:idx val="1"/>
              <c:layout>
                <c:manualLayout>
                  <c:x val="9.4074074074073644E-3"/>
                  <c:y val="3.403956778565345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4A-4663-BDB2-4379B1E3E7B1}"/>
                </c:ext>
              </c:extLst>
            </c:dLbl>
            <c:dLbl>
              <c:idx val="3"/>
              <c:layout>
                <c:manualLayout>
                  <c:x val="6.5515541971732363E-3"/>
                  <c:y val="6.180492379560490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4A-4663-BDB2-4379B1E3E7B1}"/>
                </c:ext>
              </c:extLst>
            </c:dLbl>
            <c:dLbl>
              <c:idx val="4"/>
              <c:delete val="1"/>
              <c:extLst>
                <c:ext xmlns:c15="http://schemas.microsoft.com/office/drawing/2012/chart" uri="{CE6537A1-D6FC-4f65-9D91-7224C49458BB}"/>
                <c:ext xmlns:c16="http://schemas.microsoft.com/office/drawing/2014/chart" uri="{C3380CC4-5D6E-409C-BE32-E72D297353CC}">
                  <c16:uniqueId val="{00000004-D24A-4663-BDB2-4379B1E3E7B1}"/>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Q24'!$A$66:$A$70</c:f>
              <c:strCache>
                <c:ptCount val="5"/>
                <c:pt idx="0">
                  <c:v>Totale (N=373)</c:v>
                </c:pt>
                <c:pt idx="1">
                  <c:v>Tirocinio in Alto Adige (N=224)</c:v>
                </c:pt>
                <c:pt idx="2">
                  <c:v>Tirocinio in Italia* (N=70)</c:v>
                </c:pt>
                <c:pt idx="3">
                  <c:v>Tirocinio nei Paesi tedescofoni (N=47)</c:v>
                </c:pt>
                <c:pt idx="4">
                  <c:v>Tirocinio all'estero** (N=32)</c:v>
                </c:pt>
              </c:strCache>
            </c:strRef>
          </c:cat>
          <c:val>
            <c:numRef>
              <c:f>'W Q24'!$E$47:$E$51</c:f>
              <c:numCache>
                <c:formatCode>###0.0%</c:formatCode>
                <c:ptCount val="5"/>
                <c:pt idx="0">
                  <c:v>3.9443155452436193E-2</c:v>
                </c:pt>
                <c:pt idx="1">
                  <c:v>4.7445255474452545E-2</c:v>
                </c:pt>
                <c:pt idx="2">
                  <c:v>2.3255813953488372E-2</c:v>
                </c:pt>
                <c:pt idx="3">
                  <c:v>4.2553191489361701E-2</c:v>
                </c:pt>
                <c:pt idx="4">
                  <c:v>0</c:v>
                </c:pt>
              </c:numCache>
            </c:numRef>
          </c:val>
          <c:extLst>
            <c:ext xmlns:c16="http://schemas.microsoft.com/office/drawing/2014/chart" uri="{C3380CC4-5D6E-409C-BE32-E72D297353CC}">
              <c16:uniqueId val="{00000005-D24A-4663-BDB2-4379B1E3E7B1}"/>
            </c:ext>
          </c:extLst>
        </c:ser>
        <c:ser>
          <c:idx val="3"/>
          <c:order val="2"/>
          <c:tx>
            <c:strRef>
              <c:f>'W Q24'!$E$56</c:f>
              <c:strCache>
                <c:ptCount val="1"/>
                <c:pt idx="0">
                  <c:v> Altro</c:v>
                </c:pt>
              </c:strCache>
            </c:strRef>
          </c:tx>
          <c:spPr>
            <a:solidFill>
              <a:schemeClr val="accent3"/>
            </a:solidFill>
            <a:ln>
              <a:noFill/>
            </a:ln>
            <a:effectLst/>
          </c:spPr>
          <c:invertIfNegative val="0"/>
          <c:dLbls>
            <c:dLbl>
              <c:idx val="6"/>
              <c:layout>
                <c:manualLayout>
                  <c:x val="1.4431818181818181E-2"/>
                  <c:y val="-2.706735066135035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4A-4663-BDB2-4379B1E3E7B1}"/>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Q24'!$A$66:$A$70</c:f>
              <c:strCache>
                <c:ptCount val="5"/>
                <c:pt idx="0">
                  <c:v>Totale (N=373)</c:v>
                </c:pt>
                <c:pt idx="1">
                  <c:v>Tirocinio in Alto Adige (N=224)</c:v>
                </c:pt>
                <c:pt idx="2">
                  <c:v>Tirocinio in Italia* (N=70)</c:v>
                </c:pt>
                <c:pt idx="3">
                  <c:v>Tirocinio nei Paesi tedescofoni (N=47)</c:v>
                </c:pt>
                <c:pt idx="4">
                  <c:v>Tirocinio all'estero** (N=32)</c:v>
                </c:pt>
              </c:strCache>
            </c:strRef>
          </c:cat>
          <c:val>
            <c:numRef>
              <c:f>'W Q24'!$F$47:$F$51</c:f>
              <c:numCache>
                <c:formatCode>###0.0%</c:formatCode>
                <c:ptCount val="5"/>
                <c:pt idx="0">
                  <c:v>0.14153132250580047</c:v>
                </c:pt>
                <c:pt idx="1">
                  <c:v>0.12408759124087591</c:v>
                </c:pt>
                <c:pt idx="2">
                  <c:v>0.16279069767441862</c:v>
                </c:pt>
                <c:pt idx="3">
                  <c:v>0.19148936170212769</c:v>
                </c:pt>
                <c:pt idx="4">
                  <c:v>0.16666666666666663</c:v>
                </c:pt>
              </c:numCache>
            </c:numRef>
          </c:val>
          <c:extLst>
            <c:ext xmlns:c16="http://schemas.microsoft.com/office/drawing/2014/chart" uri="{C3380CC4-5D6E-409C-BE32-E72D297353CC}">
              <c16:uniqueId val="{00000007-D24A-4663-BDB2-4379B1E3E7B1}"/>
            </c:ext>
          </c:extLst>
        </c:ser>
        <c:ser>
          <c:idx val="1"/>
          <c:order val="3"/>
          <c:tx>
            <c:strRef>
              <c:f>'W Q24'!$F$56</c:f>
              <c:strCache>
                <c:ptCount val="1"/>
                <c:pt idx="0">
                  <c:v>Occupazione continua</c:v>
                </c:pt>
              </c:strCache>
            </c:strRef>
          </c:tx>
          <c:spPr>
            <a:solidFill>
              <a:schemeClr val="accent4"/>
            </a:solidFill>
            <a:ln>
              <a:noFill/>
            </a:ln>
            <a:effectLst/>
          </c:spPr>
          <c:invertIfNegative val="0"/>
          <c:dLbls>
            <c:dLbl>
              <c:idx val="0"/>
              <c:layout>
                <c:manualLayout>
                  <c:x val="2.9734082560588081E-2"/>
                  <c:y val="1.592700758603371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4A-4663-BDB2-4379B1E3E7B1}"/>
                </c:ext>
              </c:extLst>
            </c:dLbl>
            <c:dLbl>
              <c:idx val="1"/>
              <c:layout>
                <c:manualLayout>
                  <c:x val="2.5870385152286665E-2"/>
                  <c:y val="5.30900252836887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4A-4663-BDB2-4379B1E3E7B1}"/>
                </c:ext>
              </c:extLst>
            </c:dLbl>
            <c:dLbl>
              <c:idx val="2"/>
              <c:layout>
                <c:manualLayout>
                  <c:x val="1.9654662591519708E-2"/>
                  <c:y val="7.963503793634905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4A-4663-BDB2-4379B1E3E7B1}"/>
                </c:ext>
              </c:extLst>
            </c:dLbl>
            <c:dLbl>
              <c:idx val="3"/>
              <c:layout>
                <c:manualLayout>
                  <c:x val="8.7354055962309812E-3"/>
                  <c:y val="5.30900252929595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4A-4663-BDB2-4379B1E3E7B1}"/>
                </c:ext>
              </c:extLst>
            </c:dLbl>
            <c:dLbl>
              <c:idx val="4"/>
              <c:delete val="1"/>
              <c:extLst>
                <c:ext xmlns:c15="http://schemas.microsoft.com/office/drawing/2012/chart" uri="{CE6537A1-D6FC-4f65-9D91-7224C49458BB}"/>
                <c:ext xmlns:c16="http://schemas.microsoft.com/office/drawing/2014/chart" uri="{C3380CC4-5D6E-409C-BE32-E72D297353CC}">
                  <c16:uniqueId val="{0000000C-D24A-4663-BDB2-4379B1E3E7B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Q24'!$A$66:$A$70</c:f>
              <c:strCache>
                <c:ptCount val="5"/>
                <c:pt idx="0">
                  <c:v>Totale (N=373)</c:v>
                </c:pt>
                <c:pt idx="1">
                  <c:v>Tirocinio in Alto Adige (N=224)</c:v>
                </c:pt>
                <c:pt idx="2">
                  <c:v>Tirocinio in Italia* (N=70)</c:v>
                </c:pt>
                <c:pt idx="3">
                  <c:v>Tirocinio nei Paesi tedescofoni (N=47)</c:v>
                </c:pt>
                <c:pt idx="4">
                  <c:v>Tirocinio all'estero** (N=32)</c:v>
                </c:pt>
              </c:strCache>
            </c:strRef>
          </c:cat>
          <c:val>
            <c:numRef>
              <c:f>'W Q24'!$D$47:$D$51</c:f>
              <c:numCache>
                <c:formatCode>###0.0%</c:formatCode>
                <c:ptCount val="5"/>
                <c:pt idx="0">
                  <c:v>0.19953596287703015</c:v>
                </c:pt>
                <c:pt idx="1">
                  <c:v>0.21532846715328463</c:v>
                </c:pt>
                <c:pt idx="2">
                  <c:v>0.16279069767441862</c:v>
                </c:pt>
                <c:pt idx="3">
                  <c:v>0.21276595744680851</c:v>
                </c:pt>
                <c:pt idx="4">
                  <c:v>0.125</c:v>
                </c:pt>
              </c:numCache>
            </c:numRef>
          </c:val>
          <c:extLst>
            <c:ext xmlns:c16="http://schemas.microsoft.com/office/drawing/2014/chart" uri="{C3380CC4-5D6E-409C-BE32-E72D297353CC}">
              <c16:uniqueId val="{0000000D-D24A-4663-BDB2-4379B1E3E7B1}"/>
            </c:ext>
          </c:extLst>
        </c:ser>
        <c:ser>
          <c:idx val="0"/>
          <c:order val="4"/>
          <c:tx>
            <c:strRef>
              <c:f>'W Q24'!$G$56</c:f>
              <c:strCache>
                <c:ptCount val="1"/>
                <c:pt idx="0">
                  <c:v>Lavoravo lí già prima del tirocinio</c:v>
                </c:pt>
              </c:strCache>
            </c:strRef>
          </c:tx>
          <c:spPr>
            <a:solidFill>
              <a:schemeClr val="accent3">
                <a:lumMod val="60000"/>
                <a:lumOff val="40000"/>
              </a:schemeClr>
            </a:solidFill>
            <a:ln>
              <a:noFill/>
            </a:ln>
            <a:effectLst/>
          </c:spPr>
          <c:invertIfNegative val="0"/>
          <c:dLbls>
            <c:dLbl>
              <c:idx val="0"/>
              <c:layout>
                <c:manualLayout>
                  <c:x val="3.350783894630479E-3"/>
                  <c:y val="-4.30758239286612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24A-4663-BDB2-4379B1E3E7B1}"/>
                </c:ext>
              </c:extLst>
            </c:dLbl>
            <c:dLbl>
              <c:idx val="1"/>
              <c:layout>
                <c:manualLayout>
                  <c:x val="1.1759259259259259E-2"/>
                  <c:y val="2.92397660852752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24A-4663-BDB2-4379B1E3E7B1}"/>
                </c:ext>
              </c:extLst>
            </c:dLbl>
            <c:dLbl>
              <c:idx val="2"/>
              <c:layout>
                <c:manualLayout>
                  <c:x val="1.0919256995288687E-2"/>
                  <c:y val="2.654501264338952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24A-4663-BDB2-4379B1E3E7B1}"/>
                </c:ext>
              </c:extLst>
            </c:dLbl>
            <c:dLbl>
              <c:idx val="3"/>
              <c:delete val="1"/>
              <c:extLst>
                <c:ext xmlns:c15="http://schemas.microsoft.com/office/drawing/2012/chart" uri="{CE6537A1-D6FC-4f65-9D91-7224C49458BB}"/>
                <c:ext xmlns:c16="http://schemas.microsoft.com/office/drawing/2014/chart" uri="{C3380CC4-5D6E-409C-BE32-E72D297353CC}">
                  <c16:uniqueId val="{00000011-D24A-4663-BDB2-4379B1E3E7B1}"/>
                </c:ext>
              </c:extLst>
            </c:dLbl>
            <c:dLbl>
              <c:idx val="4"/>
              <c:delete val="1"/>
              <c:extLst>
                <c:ext xmlns:c15="http://schemas.microsoft.com/office/drawing/2012/chart" uri="{CE6537A1-D6FC-4f65-9D91-7224C49458BB}"/>
                <c:ext xmlns:c16="http://schemas.microsoft.com/office/drawing/2014/chart" uri="{C3380CC4-5D6E-409C-BE32-E72D297353CC}">
                  <c16:uniqueId val="{00000012-D24A-4663-BDB2-4379B1E3E7B1}"/>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Q24'!$A$66:$A$70</c:f>
              <c:strCache>
                <c:ptCount val="5"/>
                <c:pt idx="0">
                  <c:v>Totale (N=373)</c:v>
                </c:pt>
                <c:pt idx="1">
                  <c:v>Tirocinio in Alto Adige (N=224)</c:v>
                </c:pt>
                <c:pt idx="2">
                  <c:v>Tirocinio in Italia* (N=70)</c:v>
                </c:pt>
                <c:pt idx="3">
                  <c:v>Tirocinio nei Paesi tedescofoni (N=47)</c:v>
                </c:pt>
                <c:pt idx="4">
                  <c:v>Tirocinio all'estero** (N=32)</c:v>
                </c:pt>
              </c:strCache>
            </c:strRef>
          </c:cat>
          <c:val>
            <c:numRef>
              <c:f>'W Q24'!$C$47:$C$51</c:f>
              <c:numCache>
                <c:formatCode>###0.0%</c:formatCode>
                <c:ptCount val="5"/>
                <c:pt idx="0">
                  <c:v>3.0162412993039442E-2</c:v>
                </c:pt>
                <c:pt idx="1">
                  <c:v>4.0145985401459854E-2</c:v>
                </c:pt>
                <c:pt idx="2">
                  <c:v>2.3255813953488372E-2</c:v>
                </c:pt>
                <c:pt idx="3">
                  <c:v>0</c:v>
                </c:pt>
                <c:pt idx="4">
                  <c:v>0</c:v>
                </c:pt>
              </c:numCache>
            </c:numRef>
          </c:val>
          <c:extLst>
            <c:ext xmlns:c16="http://schemas.microsoft.com/office/drawing/2014/chart" uri="{C3380CC4-5D6E-409C-BE32-E72D297353CC}">
              <c16:uniqueId val="{00000013-D24A-4663-BDB2-4379B1E3E7B1}"/>
            </c:ext>
          </c:extLst>
        </c:ser>
        <c:dLbls>
          <c:dLblPos val="ctr"/>
          <c:showLegendKey val="0"/>
          <c:showVal val="1"/>
          <c:showCatName val="0"/>
          <c:showSerName val="0"/>
          <c:showPercent val="0"/>
          <c:showBubbleSize val="0"/>
        </c:dLbls>
        <c:gapWidth val="150"/>
        <c:overlap val="100"/>
        <c:axId val="115069360"/>
        <c:axId val="115061744"/>
      </c:barChart>
      <c:dateAx>
        <c:axId val="1150693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115061744"/>
        <c:crosses val="autoZero"/>
        <c:auto val="0"/>
        <c:lblOffset val="100"/>
        <c:baseTimeUnit val="days"/>
      </c:dateAx>
      <c:valAx>
        <c:axId val="115061744"/>
        <c:scaling>
          <c:orientation val="minMax"/>
          <c:min val="0.4"/>
        </c:scaling>
        <c:delete val="0"/>
        <c:axPos val="b"/>
        <c:majorGridlines>
          <c:spPr>
            <a:ln w="9525" cap="flat" cmpd="sng" algn="ctr">
              <a:solidFill>
                <a:schemeClr val="accent3">
                  <a:alpha val="51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crossAx val="115069360"/>
        <c:crosses val="max"/>
        <c:crossBetween val="between"/>
      </c:valAx>
      <c:spPr>
        <a:noFill/>
        <a:ln>
          <a:noFill/>
        </a:ln>
        <a:effectLst/>
      </c:spPr>
    </c:plotArea>
    <c:legend>
      <c:legendPos val="t"/>
      <c:layout>
        <c:manualLayout>
          <c:xMode val="edge"/>
          <c:yMode val="edge"/>
          <c:x val="0.36908097361642134"/>
          <c:y val="0.78221073543085695"/>
          <c:w val="0.50602590032258365"/>
          <c:h val="0.190186409714207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 r="0.7" t="0.75" header="0.3" footer="0.3"/>
    <c:pageSetup paperSize="9" orientation="landscape"/>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2"/>
                </a:solidFill>
                <a:latin typeface="Source Sans Pro" panose="020B0503030403020204" pitchFamily="34" charset="0"/>
                <a:ea typeface="+mn-ea"/>
                <a:cs typeface="+mn-cs"/>
              </a:defRPr>
            </a:pPr>
            <a:r>
              <a:rPr lang="en-US" sz="1100">
                <a:solidFill>
                  <a:schemeClr val="tx2"/>
                </a:solidFill>
                <a:latin typeface="Source Sans Pro" panose="020B0503030403020204" pitchFamily="34" charset="0"/>
              </a:rPr>
              <a:t>Weiterführende Kooperation mit Praktikumsgeber</a:t>
            </a:r>
            <a:endParaRPr lang="en-US" sz="1100" baseline="0">
              <a:solidFill>
                <a:schemeClr val="tx2"/>
              </a:solidFill>
              <a:latin typeface="Source Sans Pro" panose="020B0503030403020204" pitchFamily="34" charset="0"/>
            </a:endParaRPr>
          </a:p>
        </c:rich>
      </c:tx>
      <c:layout>
        <c:manualLayout>
          <c:xMode val="edge"/>
          <c:yMode val="edge"/>
          <c:x val="1.8295202020202021E-2"/>
          <c:y val="1.2183796296296297E-2"/>
        </c:manualLayout>
      </c:layout>
      <c:overlay val="0"/>
      <c:spPr>
        <a:noFill/>
        <a:ln>
          <a:noFill/>
        </a:ln>
        <a:effectLst/>
      </c:spPr>
      <c:txPr>
        <a:bodyPr rot="0" spcFirstLastPara="1" vertOverflow="ellipsis" vert="horz" wrap="square" anchor="ctr" anchorCtr="1"/>
        <a:lstStyle/>
        <a:p>
          <a:pPr algn="l">
            <a:defRPr sz="1100" b="0" i="0" u="none" strike="noStrike" kern="1200" spc="0" baseline="0">
              <a:solidFill>
                <a:schemeClr val="tx2"/>
              </a:solidFill>
              <a:latin typeface="Source Sans Pro" panose="020B0503030403020204" pitchFamily="34" charset="0"/>
              <a:ea typeface="+mn-ea"/>
              <a:cs typeface="+mn-cs"/>
            </a:defRPr>
          </a:pPr>
          <a:endParaRPr lang="de-DE"/>
        </a:p>
      </c:txPr>
    </c:title>
    <c:autoTitleDeleted val="0"/>
    <c:plotArea>
      <c:layout>
        <c:manualLayout>
          <c:layoutTarget val="inner"/>
          <c:xMode val="edge"/>
          <c:yMode val="edge"/>
          <c:x val="0.33759616957085137"/>
          <c:y val="9.2956416707544148E-2"/>
          <c:w val="0.62456833237142373"/>
          <c:h val="0.61866913513827138"/>
        </c:manualLayout>
      </c:layout>
      <c:barChart>
        <c:barDir val="bar"/>
        <c:grouping val="percentStacked"/>
        <c:varyColors val="0"/>
        <c:ser>
          <c:idx val="4"/>
          <c:order val="0"/>
          <c:tx>
            <c:strRef>
              <c:f>'W Q24'!$Z$52</c:f>
              <c:strCache>
                <c:ptCount val="1"/>
                <c:pt idx="0">
                  <c:v>Keine Kooperation | Nessuna occupazione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bilingui'!$A$14:$A$18</c:f>
              <c:strCache>
                <c:ptCount val="5"/>
                <c:pt idx="0">
                  <c:v>Insgesamt
Totale</c:v>
                </c:pt>
                <c:pt idx="1">
                  <c:v>Praktikum in Südtirol
Tirocinio in Alto Adige (N=276)</c:v>
                </c:pt>
                <c:pt idx="2">
                  <c:v>Praktikum in Italien*
Tirocinio in Italia* (N=86)</c:v>
                </c:pt>
                <c:pt idx="3">
                  <c:v>Praktikum im deutschsprachigen Ausland
Tirocinio nei Paesi tedescofoni (N=48)</c:v>
                </c:pt>
                <c:pt idx="4">
                  <c:v>Praktikum im Ausland**
Tirocinio all'estero** (N=24)</c:v>
                </c:pt>
              </c:strCache>
            </c:strRef>
          </c:cat>
          <c:val>
            <c:numRef>
              <c:f>'W Q24'!$G$47:$G$51</c:f>
              <c:numCache>
                <c:formatCode>###0.0%</c:formatCode>
                <c:ptCount val="5"/>
                <c:pt idx="0">
                  <c:v>0.58932714617169368</c:v>
                </c:pt>
                <c:pt idx="1">
                  <c:v>0.57299270072992703</c:v>
                </c:pt>
                <c:pt idx="2">
                  <c:v>0.62790697674418605</c:v>
                </c:pt>
                <c:pt idx="3">
                  <c:v>0.55319148936170215</c:v>
                </c:pt>
                <c:pt idx="4">
                  <c:v>0.70833333333333348</c:v>
                </c:pt>
              </c:numCache>
            </c:numRef>
          </c:val>
          <c:extLst>
            <c:ext xmlns:c16="http://schemas.microsoft.com/office/drawing/2014/chart" uri="{C3380CC4-5D6E-409C-BE32-E72D297353CC}">
              <c16:uniqueId val="{00000000-BA1B-498C-AEC2-DAE63EFD3F11}"/>
            </c:ext>
          </c:extLst>
        </c:ser>
        <c:ser>
          <c:idx val="2"/>
          <c:order val="1"/>
          <c:tx>
            <c:strRef>
              <c:f>'W Q24'!$X$52</c:f>
              <c:strCache>
                <c:ptCount val="1"/>
                <c:pt idx="0">
                  <c:v>Projektbezogene Beschäftigung | Occupazione a progetto</c:v>
                </c:pt>
              </c:strCache>
            </c:strRef>
          </c:tx>
          <c:spPr>
            <a:solidFill>
              <a:schemeClr val="accent2"/>
            </a:solidFill>
            <a:ln>
              <a:noFill/>
            </a:ln>
            <a:effectLst/>
          </c:spPr>
          <c:invertIfNegative val="0"/>
          <c:dLbls>
            <c:dLbl>
              <c:idx val="0"/>
              <c:layout>
                <c:manualLayout>
                  <c:x val="-8.3103444407724384E-3"/>
                  <c:y val="1.0573381248526554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1B-498C-AEC2-DAE63EFD3F11}"/>
                </c:ext>
              </c:extLst>
            </c:dLbl>
            <c:dLbl>
              <c:idx val="1"/>
              <c:layout>
                <c:manualLayout>
                  <c:x val="9.4074074074073644E-3"/>
                  <c:y val="3.403956778565345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1B-498C-AEC2-DAE63EFD3F11}"/>
                </c:ext>
              </c:extLst>
            </c:dLbl>
            <c:dLbl>
              <c:idx val="3"/>
              <c:layout>
                <c:manualLayout>
                  <c:x val="6.5515541971732363E-3"/>
                  <c:y val="6.180492379560490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1B-498C-AEC2-DAE63EFD3F11}"/>
                </c:ext>
              </c:extLst>
            </c:dLbl>
            <c:dLbl>
              <c:idx val="4"/>
              <c:delete val="1"/>
              <c:extLst>
                <c:ext xmlns:c15="http://schemas.microsoft.com/office/drawing/2012/chart" uri="{CE6537A1-D6FC-4f65-9D91-7224C49458BB}"/>
                <c:ext xmlns:c16="http://schemas.microsoft.com/office/drawing/2014/chart" uri="{C3380CC4-5D6E-409C-BE32-E72D297353CC}">
                  <c16:uniqueId val="{00000004-BA1B-498C-AEC2-DAE63EFD3F11}"/>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bilingui'!$A$14:$A$18</c:f>
              <c:strCache>
                <c:ptCount val="5"/>
                <c:pt idx="0">
                  <c:v>Insgesamt
Totale</c:v>
                </c:pt>
                <c:pt idx="1">
                  <c:v>Praktikum in Südtirol
Tirocinio in Alto Adige (N=276)</c:v>
                </c:pt>
                <c:pt idx="2">
                  <c:v>Praktikum in Italien*
Tirocinio in Italia* (N=86)</c:v>
                </c:pt>
                <c:pt idx="3">
                  <c:v>Praktikum im deutschsprachigen Ausland
Tirocinio nei Paesi tedescofoni (N=48)</c:v>
                </c:pt>
                <c:pt idx="4">
                  <c:v>Praktikum im Ausland**
Tirocinio all'estero** (N=24)</c:v>
                </c:pt>
              </c:strCache>
            </c:strRef>
          </c:cat>
          <c:val>
            <c:numRef>
              <c:f>'W Q24'!$E$47:$E$51</c:f>
              <c:numCache>
                <c:formatCode>###0.0%</c:formatCode>
                <c:ptCount val="5"/>
                <c:pt idx="0">
                  <c:v>3.9443155452436193E-2</c:v>
                </c:pt>
                <c:pt idx="1">
                  <c:v>4.7445255474452545E-2</c:v>
                </c:pt>
                <c:pt idx="2">
                  <c:v>2.3255813953488372E-2</c:v>
                </c:pt>
                <c:pt idx="3">
                  <c:v>4.2553191489361701E-2</c:v>
                </c:pt>
                <c:pt idx="4">
                  <c:v>0</c:v>
                </c:pt>
              </c:numCache>
            </c:numRef>
          </c:val>
          <c:extLst>
            <c:ext xmlns:c16="http://schemas.microsoft.com/office/drawing/2014/chart" uri="{C3380CC4-5D6E-409C-BE32-E72D297353CC}">
              <c16:uniqueId val="{00000005-BA1B-498C-AEC2-DAE63EFD3F11}"/>
            </c:ext>
          </c:extLst>
        </c:ser>
        <c:ser>
          <c:idx val="3"/>
          <c:order val="2"/>
          <c:tx>
            <c:strRef>
              <c:f>'W Q24'!$Y$52</c:f>
              <c:strCache>
                <c:ptCount val="1"/>
                <c:pt idx="0">
                  <c:v>Anderes | Altro</c:v>
                </c:pt>
              </c:strCache>
            </c:strRef>
          </c:tx>
          <c:spPr>
            <a:solidFill>
              <a:schemeClr val="accent3"/>
            </a:solidFill>
            <a:ln>
              <a:noFill/>
            </a:ln>
            <a:effectLst/>
          </c:spPr>
          <c:invertIfNegative val="0"/>
          <c:dLbls>
            <c:dLbl>
              <c:idx val="6"/>
              <c:layout>
                <c:manualLayout>
                  <c:x val="1.4431818181818181E-2"/>
                  <c:y val="-2.706735066135035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1B-498C-AEC2-DAE63EFD3F11}"/>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bilingui'!$A$14:$A$18</c:f>
              <c:strCache>
                <c:ptCount val="5"/>
                <c:pt idx="0">
                  <c:v>Insgesamt
Totale</c:v>
                </c:pt>
                <c:pt idx="1">
                  <c:v>Praktikum in Südtirol
Tirocinio in Alto Adige (N=276)</c:v>
                </c:pt>
                <c:pt idx="2">
                  <c:v>Praktikum in Italien*
Tirocinio in Italia* (N=86)</c:v>
                </c:pt>
                <c:pt idx="3">
                  <c:v>Praktikum im deutschsprachigen Ausland
Tirocinio nei Paesi tedescofoni (N=48)</c:v>
                </c:pt>
                <c:pt idx="4">
                  <c:v>Praktikum im Ausland**
Tirocinio all'estero** (N=24)</c:v>
                </c:pt>
              </c:strCache>
            </c:strRef>
          </c:cat>
          <c:val>
            <c:numRef>
              <c:f>'W Q24'!$F$47:$F$51</c:f>
              <c:numCache>
                <c:formatCode>###0.0%</c:formatCode>
                <c:ptCount val="5"/>
                <c:pt idx="0">
                  <c:v>0.14153132250580047</c:v>
                </c:pt>
                <c:pt idx="1">
                  <c:v>0.12408759124087591</c:v>
                </c:pt>
                <c:pt idx="2">
                  <c:v>0.16279069767441862</c:v>
                </c:pt>
                <c:pt idx="3">
                  <c:v>0.19148936170212769</c:v>
                </c:pt>
                <c:pt idx="4">
                  <c:v>0.16666666666666663</c:v>
                </c:pt>
              </c:numCache>
            </c:numRef>
          </c:val>
          <c:extLst>
            <c:ext xmlns:c16="http://schemas.microsoft.com/office/drawing/2014/chart" uri="{C3380CC4-5D6E-409C-BE32-E72D297353CC}">
              <c16:uniqueId val="{00000007-BA1B-498C-AEC2-DAE63EFD3F11}"/>
            </c:ext>
          </c:extLst>
        </c:ser>
        <c:ser>
          <c:idx val="1"/>
          <c:order val="3"/>
          <c:tx>
            <c:strRef>
              <c:f>'W Q24'!$W$52</c:f>
              <c:strCache>
                <c:ptCount val="1"/>
                <c:pt idx="0">
                  <c:v>Dauerhafte Beschäftigung | Occupazione continua</c:v>
                </c:pt>
              </c:strCache>
            </c:strRef>
          </c:tx>
          <c:spPr>
            <a:solidFill>
              <a:schemeClr val="accent4"/>
            </a:solidFill>
            <a:ln>
              <a:noFill/>
            </a:ln>
            <a:effectLst/>
          </c:spPr>
          <c:invertIfNegative val="0"/>
          <c:dLbls>
            <c:dLbl>
              <c:idx val="0"/>
              <c:layout>
                <c:manualLayout>
                  <c:x val="2.9734082560588081E-2"/>
                  <c:y val="1.592700758603371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1B-498C-AEC2-DAE63EFD3F11}"/>
                </c:ext>
              </c:extLst>
            </c:dLbl>
            <c:dLbl>
              <c:idx val="1"/>
              <c:layout>
                <c:manualLayout>
                  <c:x val="2.5870385152286665E-2"/>
                  <c:y val="5.30900252836887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1B-498C-AEC2-DAE63EFD3F11}"/>
                </c:ext>
              </c:extLst>
            </c:dLbl>
            <c:dLbl>
              <c:idx val="2"/>
              <c:layout>
                <c:manualLayout>
                  <c:x val="1.9654662591519708E-2"/>
                  <c:y val="7.963503793634905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1B-498C-AEC2-DAE63EFD3F11}"/>
                </c:ext>
              </c:extLst>
            </c:dLbl>
            <c:dLbl>
              <c:idx val="3"/>
              <c:layout>
                <c:manualLayout>
                  <c:x val="8.7354055962309812E-3"/>
                  <c:y val="5.30900252929595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1B-498C-AEC2-DAE63EFD3F11}"/>
                </c:ext>
              </c:extLst>
            </c:dLbl>
            <c:dLbl>
              <c:idx val="4"/>
              <c:delete val="1"/>
              <c:extLst>
                <c:ext xmlns:c15="http://schemas.microsoft.com/office/drawing/2012/chart" uri="{CE6537A1-D6FC-4f65-9D91-7224C49458BB}"/>
                <c:ext xmlns:c16="http://schemas.microsoft.com/office/drawing/2014/chart" uri="{C3380CC4-5D6E-409C-BE32-E72D297353CC}">
                  <c16:uniqueId val="{0000000C-BA1B-498C-AEC2-DAE63EFD3F1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bilingui'!$A$14:$A$18</c:f>
              <c:strCache>
                <c:ptCount val="5"/>
                <c:pt idx="0">
                  <c:v>Insgesamt
Totale</c:v>
                </c:pt>
                <c:pt idx="1">
                  <c:v>Praktikum in Südtirol
Tirocinio in Alto Adige (N=276)</c:v>
                </c:pt>
                <c:pt idx="2">
                  <c:v>Praktikum in Italien*
Tirocinio in Italia* (N=86)</c:v>
                </c:pt>
                <c:pt idx="3">
                  <c:v>Praktikum im deutschsprachigen Ausland
Tirocinio nei Paesi tedescofoni (N=48)</c:v>
                </c:pt>
                <c:pt idx="4">
                  <c:v>Praktikum im Ausland**
Tirocinio all'estero** (N=24)</c:v>
                </c:pt>
              </c:strCache>
            </c:strRef>
          </c:cat>
          <c:val>
            <c:numRef>
              <c:f>'W Q24'!$D$47:$D$51</c:f>
              <c:numCache>
                <c:formatCode>###0.0%</c:formatCode>
                <c:ptCount val="5"/>
                <c:pt idx="0">
                  <c:v>0.19953596287703015</c:v>
                </c:pt>
                <c:pt idx="1">
                  <c:v>0.21532846715328463</c:v>
                </c:pt>
                <c:pt idx="2">
                  <c:v>0.16279069767441862</c:v>
                </c:pt>
                <c:pt idx="3">
                  <c:v>0.21276595744680851</c:v>
                </c:pt>
                <c:pt idx="4">
                  <c:v>0.125</c:v>
                </c:pt>
              </c:numCache>
            </c:numRef>
          </c:val>
          <c:extLst>
            <c:ext xmlns:c16="http://schemas.microsoft.com/office/drawing/2014/chart" uri="{C3380CC4-5D6E-409C-BE32-E72D297353CC}">
              <c16:uniqueId val="{0000000D-BA1B-498C-AEC2-DAE63EFD3F11}"/>
            </c:ext>
          </c:extLst>
        </c:ser>
        <c:ser>
          <c:idx val="0"/>
          <c:order val="4"/>
          <c:tx>
            <c:strRef>
              <c:f>'W Q24'!$V$52</c:f>
              <c:strCache>
                <c:ptCount val="1"/>
                <c:pt idx="0">
                  <c:v>Bereits vor Praktikum dort tätig | Lavoravo lí già prima del tirocinio</c:v>
                </c:pt>
              </c:strCache>
            </c:strRef>
          </c:tx>
          <c:spPr>
            <a:solidFill>
              <a:schemeClr val="accent3">
                <a:lumMod val="60000"/>
                <a:lumOff val="40000"/>
              </a:schemeClr>
            </a:solidFill>
            <a:ln>
              <a:noFill/>
            </a:ln>
            <a:effectLst/>
          </c:spPr>
          <c:invertIfNegative val="0"/>
          <c:dLbls>
            <c:dLbl>
              <c:idx val="0"/>
              <c:layout>
                <c:manualLayout>
                  <c:x val="1.1695644032710527E-3"/>
                  <c:y val="-9.256995282950290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A1B-498C-AEC2-DAE63EFD3F11}"/>
                </c:ext>
              </c:extLst>
            </c:dLbl>
            <c:dLbl>
              <c:idx val="1"/>
              <c:layout>
                <c:manualLayout>
                  <c:x val="1.1759259259259259E-2"/>
                  <c:y val="2.92397660852752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A1B-498C-AEC2-DAE63EFD3F11}"/>
                </c:ext>
              </c:extLst>
            </c:dLbl>
            <c:dLbl>
              <c:idx val="2"/>
              <c:layout>
                <c:manualLayout>
                  <c:x val="1.0919256995288687E-2"/>
                  <c:y val="2.654501264338952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A1B-498C-AEC2-DAE63EFD3F11}"/>
                </c:ext>
              </c:extLst>
            </c:dLbl>
            <c:dLbl>
              <c:idx val="3"/>
              <c:delete val="1"/>
              <c:extLst>
                <c:ext xmlns:c15="http://schemas.microsoft.com/office/drawing/2012/chart" uri="{CE6537A1-D6FC-4f65-9D91-7224C49458BB}"/>
                <c:ext xmlns:c16="http://schemas.microsoft.com/office/drawing/2014/chart" uri="{C3380CC4-5D6E-409C-BE32-E72D297353CC}">
                  <c16:uniqueId val="{00000011-BA1B-498C-AEC2-DAE63EFD3F11}"/>
                </c:ext>
              </c:extLst>
            </c:dLbl>
            <c:dLbl>
              <c:idx val="4"/>
              <c:delete val="1"/>
              <c:extLst>
                <c:ext xmlns:c15="http://schemas.microsoft.com/office/drawing/2012/chart" uri="{CE6537A1-D6FC-4f65-9D91-7224C49458BB}"/>
                <c:ext xmlns:c16="http://schemas.microsoft.com/office/drawing/2014/chart" uri="{C3380CC4-5D6E-409C-BE32-E72D297353CC}">
                  <c16:uniqueId val="{00000012-BA1B-498C-AEC2-DAE63EFD3F11}"/>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bilingui'!$A$14:$A$18</c:f>
              <c:strCache>
                <c:ptCount val="5"/>
                <c:pt idx="0">
                  <c:v>Insgesamt
Totale</c:v>
                </c:pt>
                <c:pt idx="1">
                  <c:v>Praktikum in Südtirol
Tirocinio in Alto Adige (N=276)</c:v>
                </c:pt>
                <c:pt idx="2">
                  <c:v>Praktikum in Italien*
Tirocinio in Italia* (N=86)</c:v>
                </c:pt>
                <c:pt idx="3">
                  <c:v>Praktikum im deutschsprachigen Ausland
Tirocinio nei Paesi tedescofoni (N=48)</c:v>
                </c:pt>
                <c:pt idx="4">
                  <c:v>Praktikum im Ausland**
Tirocinio all'estero** (N=24)</c:v>
                </c:pt>
              </c:strCache>
            </c:strRef>
          </c:cat>
          <c:val>
            <c:numRef>
              <c:f>'W Q24'!$C$47:$C$51</c:f>
              <c:numCache>
                <c:formatCode>###0.0%</c:formatCode>
                <c:ptCount val="5"/>
                <c:pt idx="0">
                  <c:v>3.0162412993039442E-2</c:v>
                </c:pt>
                <c:pt idx="1">
                  <c:v>4.0145985401459854E-2</c:v>
                </c:pt>
                <c:pt idx="2">
                  <c:v>2.3255813953488372E-2</c:v>
                </c:pt>
                <c:pt idx="3">
                  <c:v>0</c:v>
                </c:pt>
                <c:pt idx="4">
                  <c:v>0</c:v>
                </c:pt>
              </c:numCache>
            </c:numRef>
          </c:val>
          <c:extLst>
            <c:ext xmlns:c16="http://schemas.microsoft.com/office/drawing/2014/chart" uri="{C3380CC4-5D6E-409C-BE32-E72D297353CC}">
              <c16:uniqueId val="{00000013-BA1B-498C-AEC2-DAE63EFD3F11}"/>
            </c:ext>
          </c:extLst>
        </c:ser>
        <c:dLbls>
          <c:dLblPos val="ctr"/>
          <c:showLegendKey val="0"/>
          <c:showVal val="1"/>
          <c:showCatName val="0"/>
          <c:showSerName val="0"/>
          <c:showPercent val="0"/>
          <c:showBubbleSize val="0"/>
        </c:dLbls>
        <c:gapWidth val="150"/>
        <c:overlap val="100"/>
        <c:axId val="115069904"/>
        <c:axId val="115070448"/>
      </c:barChart>
      <c:dateAx>
        <c:axId val="1150699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115070448"/>
        <c:crosses val="autoZero"/>
        <c:auto val="0"/>
        <c:lblOffset val="100"/>
        <c:baseTimeUnit val="days"/>
      </c:dateAx>
      <c:valAx>
        <c:axId val="115070448"/>
        <c:scaling>
          <c:orientation val="minMax"/>
          <c:min val="0.4"/>
        </c:scaling>
        <c:delete val="0"/>
        <c:axPos val="b"/>
        <c:majorGridlines>
          <c:spPr>
            <a:ln w="9525" cap="flat" cmpd="sng" algn="ctr">
              <a:solidFill>
                <a:schemeClr val="accent3">
                  <a:alpha val="51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crossAx val="115069904"/>
        <c:crosses val="max"/>
        <c:crossBetween val="between"/>
        <c:majorUnit val="0.1"/>
      </c:valAx>
      <c:spPr>
        <a:noFill/>
        <a:ln>
          <a:noFill/>
        </a:ln>
        <a:effectLst/>
      </c:spPr>
    </c:plotArea>
    <c:legend>
      <c:legendPos val="t"/>
      <c:layout>
        <c:manualLayout>
          <c:xMode val="edge"/>
          <c:yMode val="edge"/>
          <c:x val="0.24918058721808714"/>
          <c:y val="0.79903419488601479"/>
          <c:w val="0.70434838710120218"/>
          <c:h val="0.170045547513057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 r="0.7" t="0.75" header="0.3" footer="0.3"/>
    <c:pageSetup paperSize="9" orientation="landscape"/>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09555555555558"/>
          <c:y val="7.3122807017543898E-3"/>
          <c:w val="0.71158870370370375"/>
          <c:h val="0.69125233918128659"/>
        </c:manualLayout>
      </c:layout>
      <c:barChart>
        <c:barDir val="bar"/>
        <c:grouping val="stacked"/>
        <c:varyColors val="0"/>
        <c:ser>
          <c:idx val="0"/>
          <c:order val="0"/>
          <c:tx>
            <c:strRef>
              <c:f>'W Q24'!$R$7</c:f>
              <c:strCache>
                <c:ptCount val="1"/>
                <c:pt idx="0">
                  <c:v>Ich arbeitete dort bereits vor Praktikumsbeginn | Lì giá prima del tirocinio</c:v>
                </c:pt>
              </c:strCache>
            </c:strRef>
          </c:tx>
          <c:spPr>
            <a:solidFill>
              <a:schemeClr val="accent4"/>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9-EE88-4760-8A5B-BD7C0AFAF3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Q24'!$Q$8:$Q$12</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Q24'!$R$8:$R$12</c:f>
              <c:numCache>
                <c:formatCode>0.0</c:formatCode>
                <c:ptCount val="5"/>
                <c:pt idx="0">
                  <c:v>3.2388663967611335</c:v>
                </c:pt>
                <c:pt idx="1">
                  <c:v>2.083333333333333</c:v>
                </c:pt>
                <c:pt idx="2">
                  <c:v>2.1276595744680851</c:v>
                </c:pt>
                <c:pt idx="3">
                  <c:v>5.5555555555555554</c:v>
                </c:pt>
                <c:pt idx="4">
                  <c:v>0</c:v>
                </c:pt>
              </c:numCache>
            </c:numRef>
          </c:val>
          <c:extLst>
            <c:ext xmlns:c16="http://schemas.microsoft.com/office/drawing/2014/chart" uri="{C3380CC4-5D6E-409C-BE32-E72D297353CC}">
              <c16:uniqueId val="{00000000-EE88-4760-8A5B-BD7C0AFAF3C2}"/>
            </c:ext>
          </c:extLst>
        </c:ser>
        <c:ser>
          <c:idx val="1"/>
          <c:order val="1"/>
          <c:tx>
            <c:strRef>
              <c:f>'W Q24'!$S$7</c:f>
              <c:strCache>
                <c:ptCount val="1"/>
                <c:pt idx="0">
                  <c:v>Ja, eine dauerhafte Beschäftigung | Si, un occupazione continua</c:v>
                </c:pt>
              </c:strCache>
            </c:strRef>
          </c:tx>
          <c:spPr>
            <a:solidFill>
              <a:schemeClr val="accent1"/>
            </a:solidFill>
            <a:ln>
              <a:noFill/>
            </a:ln>
            <a:effectLst/>
          </c:spPr>
          <c:invertIfNegative val="0"/>
          <c:dLbls>
            <c:dLbl>
              <c:idx val="1"/>
              <c:layout>
                <c:manualLayout>
                  <c:x val="1.4111111111111111E-2"/>
                  <c:y val="6.684210526315791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E88-4760-8A5B-BD7C0AFAF3C2}"/>
                </c:ext>
              </c:extLst>
            </c:dLbl>
            <c:dLbl>
              <c:idx val="2"/>
              <c:layout>
                <c:manualLayout>
                  <c:x val="1.8814814814814815E-2"/>
                  <c:y val="7.0555555555555594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E88-4760-8A5B-BD7C0AFAF3C2}"/>
                </c:ext>
              </c:extLst>
            </c:dLbl>
            <c:dLbl>
              <c:idx val="4"/>
              <c:delete val="1"/>
              <c:extLst>
                <c:ext xmlns:c15="http://schemas.microsoft.com/office/drawing/2012/chart" uri="{CE6537A1-D6FC-4f65-9D91-7224C49458BB}"/>
                <c:ext xmlns:c16="http://schemas.microsoft.com/office/drawing/2014/chart" uri="{C3380CC4-5D6E-409C-BE32-E72D297353CC}">
                  <c16:uniqueId val="{00000006-EE88-4760-8A5B-BD7C0AFAF3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Q24'!$Q$8:$Q$12</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Q24'!$S$8:$S$12</c:f>
              <c:numCache>
                <c:formatCode>0.0</c:formatCode>
                <c:ptCount val="5"/>
                <c:pt idx="0">
                  <c:v>4.048582995951417</c:v>
                </c:pt>
                <c:pt idx="1">
                  <c:v>3.125</c:v>
                </c:pt>
                <c:pt idx="2">
                  <c:v>2.1276595744680851</c:v>
                </c:pt>
                <c:pt idx="3">
                  <c:v>8.3333333333333321</c:v>
                </c:pt>
                <c:pt idx="4">
                  <c:v>0</c:v>
                </c:pt>
              </c:numCache>
            </c:numRef>
          </c:val>
          <c:extLst>
            <c:ext xmlns:c16="http://schemas.microsoft.com/office/drawing/2014/chart" uri="{C3380CC4-5D6E-409C-BE32-E72D297353CC}">
              <c16:uniqueId val="{00000001-EE88-4760-8A5B-BD7C0AFAF3C2}"/>
            </c:ext>
          </c:extLst>
        </c:ser>
        <c:ser>
          <c:idx val="2"/>
          <c:order val="2"/>
          <c:tx>
            <c:strRef>
              <c:f>'W Q24'!$T$7</c:f>
              <c:strCache>
                <c:ptCount val="1"/>
                <c:pt idx="0">
                  <c:v>Ja, eine projektbezogene Beschäftigung | Occupazione a progetto</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Q24'!$Q$8:$Q$12</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Q24'!$T$8:$T$12</c:f>
              <c:numCache>
                <c:formatCode>0.0</c:formatCode>
                <c:ptCount val="5"/>
                <c:pt idx="0">
                  <c:v>19.838056680161944</c:v>
                </c:pt>
                <c:pt idx="1">
                  <c:v>20.833333333333336</c:v>
                </c:pt>
                <c:pt idx="2">
                  <c:v>8.5106382978723403</c:v>
                </c:pt>
                <c:pt idx="3">
                  <c:v>30.555555555555557</c:v>
                </c:pt>
                <c:pt idx="4">
                  <c:v>40</c:v>
                </c:pt>
              </c:numCache>
            </c:numRef>
          </c:val>
          <c:extLst>
            <c:ext xmlns:c16="http://schemas.microsoft.com/office/drawing/2014/chart" uri="{C3380CC4-5D6E-409C-BE32-E72D297353CC}">
              <c16:uniqueId val="{00000002-EE88-4760-8A5B-BD7C0AFAF3C2}"/>
            </c:ext>
          </c:extLst>
        </c:ser>
        <c:ser>
          <c:idx val="3"/>
          <c:order val="3"/>
          <c:tx>
            <c:strRef>
              <c:f>'W Q24'!$U$7</c:f>
              <c:strCache>
                <c:ptCount val="1"/>
                <c:pt idx="0">
                  <c:v>Anderes | Altro</c:v>
                </c:pt>
              </c:strCache>
            </c:strRef>
          </c:tx>
          <c:spPr>
            <a:solidFill>
              <a:schemeClr val="accent5"/>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A-EE88-4760-8A5B-BD7C0AFAF3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Q24'!$Q$8:$Q$12</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Q24'!$U$8:$U$12</c:f>
              <c:numCache>
                <c:formatCode>0.0</c:formatCode>
                <c:ptCount val="5"/>
                <c:pt idx="0">
                  <c:v>13.765182186234817</c:v>
                </c:pt>
                <c:pt idx="1">
                  <c:v>14.583333333333334</c:v>
                </c:pt>
                <c:pt idx="2">
                  <c:v>17.021276595744681</c:v>
                </c:pt>
                <c:pt idx="3">
                  <c:v>13.888888888888889</c:v>
                </c:pt>
                <c:pt idx="4">
                  <c:v>0</c:v>
                </c:pt>
              </c:numCache>
            </c:numRef>
          </c:val>
          <c:extLst>
            <c:ext xmlns:c16="http://schemas.microsoft.com/office/drawing/2014/chart" uri="{C3380CC4-5D6E-409C-BE32-E72D297353CC}">
              <c16:uniqueId val="{00000003-EE88-4760-8A5B-BD7C0AFAF3C2}"/>
            </c:ext>
          </c:extLst>
        </c:ser>
        <c:ser>
          <c:idx val="4"/>
          <c:order val="4"/>
          <c:tx>
            <c:strRef>
              <c:f>'W Q24'!$V$7</c:f>
              <c:strCache>
                <c:ptCount val="1"/>
                <c:pt idx="0">
                  <c:v>Keine Kooperation | Nessuna cooperazione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Q24'!$Q$8:$Q$12</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Q24'!$V$8:$V$12</c:f>
              <c:numCache>
                <c:formatCode>0.0</c:formatCode>
                <c:ptCount val="5"/>
                <c:pt idx="0">
                  <c:v>59.109311740890689</c:v>
                </c:pt>
                <c:pt idx="1">
                  <c:v>59.375</c:v>
                </c:pt>
                <c:pt idx="2">
                  <c:v>70.212765957446805</c:v>
                </c:pt>
                <c:pt idx="3">
                  <c:v>41.666666666666671</c:v>
                </c:pt>
                <c:pt idx="4">
                  <c:v>60</c:v>
                </c:pt>
              </c:numCache>
            </c:numRef>
          </c:val>
          <c:extLst>
            <c:ext xmlns:c16="http://schemas.microsoft.com/office/drawing/2014/chart" uri="{C3380CC4-5D6E-409C-BE32-E72D297353CC}">
              <c16:uniqueId val="{00000004-EE88-4760-8A5B-BD7C0AFAF3C2}"/>
            </c:ext>
          </c:extLst>
        </c:ser>
        <c:dLbls>
          <c:dLblPos val="ctr"/>
          <c:showLegendKey val="0"/>
          <c:showVal val="1"/>
          <c:showCatName val="0"/>
          <c:showSerName val="0"/>
          <c:showPercent val="0"/>
          <c:showBubbleSize val="0"/>
        </c:dLbls>
        <c:gapWidth val="150"/>
        <c:overlap val="100"/>
        <c:axId val="22470752"/>
        <c:axId val="22468576"/>
      </c:barChart>
      <c:catAx>
        <c:axId val="22470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2468576"/>
        <c:crosses val="autoZero"/>
        <c:auto val="1"/>
        <c:lblAlgn val="ctr"/>
        <c:lblOffset val="100"/>
        <c:noMultiLvlLbl val="0"/>
      </c:catAx>
      <c:valAx>
        <c:axId val="2246857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2470752"/>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900" b="0" i="0" u="none" strike="noStrike" kern="1200" baseline="0">
                <a:solidFill>
                  <a:sysClr val="windowText" lastClr="000000"/>
                </a:solidFill>
                <a:latin typeface="Source Sans Pro Light" panose="020B0403030403020204" pitchFamily="34" charset="0"/>
                <a:ea typeface="+mn-ea"/>
                <a:cs typeface="+mn-cs"/>
              </a:defRPr>
            </a:pPr>
            <a:endParaRPr lang="de-DE"/>
          </a:p>
        </c:txPr>
      </c:legendEntry>
      <c:layout>
        <c:manualLayout>
          <c:xMode val="edge"/>
          <c:yMode val="edge"/>
          <c:x val="5.9312962962962948E-3"/>
          <c:y val="0.78715614035087722"/>
          <c:w val="0.99225481481481481"/>
          <c:h val="0.207031578947368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317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77962962962961E-2"/>
          <c:y val="7.7063450292397639E-2"/>
          <c:w val="0.90360033455336752"/>
          <c:h val="0.62792777777777775"/>
        </c:manualLayout>
      </c:layout>
      <c:lineChart>
        <c:grouping val="standard"/>
        <c:varyColors val="0"/>
        <c:ser>
          <c:idx val="1"/>
          <c:order val="0"/>
          <c:tx>
            <c:strRef>
              <c:f>'W Q24'!$V$52</c:f>
              <c:strCache>
                <c:ptCount val="1"/>
                <c:pt idx="0">
                  <c:v>Bereits vor Praktikum dort tätig | Lavoravo lí già prima del tirocinio</c:v>
                </c:pt>
              </c:strCache>
            </c:strRef>
          </c:tx>
          <c:spPr>
            <a:ln w="28575" cap="rnd">
              <a:solidFill>
                <a:schemeClr val="accent4"/>
              </a:solidFill>
              <a:round/>
            </a:ln>
            <a:effectLst/>
          </c:spPr>
          <c:marker>
            <c:symbol val="circle"/>
            <c:size val="5"/>
            <c:spPr>
              <a:solidFill>
                <a:schemeClr val="bg1"/>
              </a:solidFill>
              <a:ln w="9525">
                <a:solidFill>
                  <a:schemeClr val="accent1"/>
                </a:solidFill>
              </a:ln>
              <a:effectLst/>
            </c:spPr>
          </c:marker>
          <c:dPt>
            <c:idx val="3"/>
            <c:marker>
              <c:symbol val="circle"/>
              <c:size val="5"/>
              <c:spPr>
                <a:solidFill>
                  <a:schemeClr val="bg1"/>
                </a:solidFill>
                <a:ln w="9525">
                  <a:solidFill>
                    <a:schemeClr val="accent1"/>
                  </a:solidFill>
                </a:ln>
                <a:effectLst/>
              </c:spPr>
            </c:marker>
            <c:bubble3D val="0"/>
            <c:spPr>
              <a:ln w="28575" cap="rnd">
                <a:solidFill>
                  <a:schemeClr val="accent4"/>
                </a:solidFill>
                <a:round/>
              </a:ln>
              <a:effectLst/>
            </c:spPr>
            <c:extLst>
              <c:ext xmlns:c16="http://schemas.microsoft.com/office/drawing/2014/chart" uri="{C3380CC4-5D6E-409C-BE32-E72D297353CC}">
                <c16:uniqueId val="{00000001-64A7-42D8-B253-E752BC5F2B3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 Q24_Zeitreihe'!$R$5:$U$5</c:f>
              <c:numCache>
                <c:formatCode>General</c:formatCode>
                <c:ptCount val="4"/>
                <c:pt idx="0">
                  <c:v>2014</c:v>
                </c:pt>
                <c:pt idx="1">
                  <c:v>2015</c:v>
                </c:pt>
                <c:pt idx="2">
                  <c:v>2016</c:v>
                </c:pt>
                <c:pt idx="3">
                  <c:v>2017</c:v>
                </c:pt>
              </c:numCache>
            </c:numRef>
          </c:cat>
          <c:val>
            <c:numRef>
              <c:f>'W Q24_Zeitreihe'!$R$6:$U$6</c:f>
              <c:numCache>
                <c:formatCode>###0.0%</c:formatCode>
                <c:ptCount val="4"/>
                <c:pt idx="0">
                  <c:v>2.1276595744680851E-2</c:v>
                </c:pt>
                <c:pt idx="1">
                  <c:v>2.5157232704402521E-2</c:v>
                </c:pt>
                <c:pt idx="2">
                  <c:v>2.4128686327077747E-2</c:v>
                </c:pt>
                <c:pt idx="3">
                  <c:v>3.0162412993039442E-2</c:v>
                </c:pt>
              </c:numCache>
            </c:numRef>
          </c:val>
          <c:smooth val="0"/>
          <c:extLst>
            <c:ext xmlns:c16="http://schemas.microsoft.com/office/drawing/2014/chart" uri="{C3380CC4-5D6E-409C-BE32-E72D297353CC}">
              <c16:uniqueId val="{00000002-64A7-42D8-B253-E752BC5F2B3C}"/>
            </c:ext>
          </c:extLst>
        </c:ser>
        <c:ser>
          <c:idx val="0"/>
          <c:order val="1"/>
          <c:tx>
            <c:strRef>
              <c:f>'W Q24'!$W$52</c:f>
              <c:strCache>
                <c:ptCount val="1"/>
                <c:pt idx="0">
                  <c:v>Dauerhafte Beschäftigung | Occupazione continua</c:v>
                </c:pt>
              </c:strCache>
            </c:strRef>
          </c:tx>
          <c:spPr>
            <a:ln w="28575" cap="rnd">
              <a:solidFill>
                <a:schemeClr val="accent1"/>
              </a:solidFill>
              <a:round/>
            </a:ln>
            <a:effectLst/>
          </c:spPr>
          <c:marker>
            <c:symbol val="circle"/>
            <c:size val="5"/>
            <c:spPr>
              <a:solidFill>
                <a:schemeClr val="bg1"/>
              </a:solidFill>
              <a:ln w="9525">
                <a:solidFill>
                  <a:schemeClr val="accent2"/>
                </a:solidFill>
              </a:ln>
              <a:effectLst/>
            </c:spPr>
          </c:marker>
          <c:dLbls>
            <c:dLbl>
              <c:idx val="1"/>
              <c:layout>
                <c:manualLayout>
                  <c:x val="-8.968241334827852E-2"/>
                  <c:y val="-4.7008961999251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09-4C42-9EDA-D6A53B4DA54A}"/>
                </c:ext>
              </c:extLst>
            </c:dLbl>
            <c:dLbl>
              <c:idx val="3"/>
              <c:layout>
                <c:manualLayout>
                  <c:x val="1.3031717491289898E-2"/>
                  <c:y val="-2.8435628041931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B09-4C42-9EDA-D6A53B4DA54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 Q24_Zeitreihe'!$R$5:$U$5</c:f>
              <c:numCache>
                <c:formatCode>General</c:formatCode>
                <c:ptCount val="4"/>
                <c:pt idx="0">
                  <c:v>2014</c:v>
                </c:pt>
                <c:pt idx="1">
                  <c:v>2015</c:v>
                </c:pt>
                <c:pt idx="2">
                  <c:v>2016</c:v>
                </c:pt>
                <c:pt idx="3">
                  <c:v>2017</c:v>
                </c:pt>
              </c:numCache>
            </c:numRef>
          </c:cat>
          <c:val>
            <c:numRef>
              <c:f>'W Q24_Zeitreihe'!$R$7:$U$7</c:f>
              <c:numCache>
                <c:formatCode>###0.0%</c:formatCode>
                <c:ptCount val="4"/>
                <c:pt idx="0">
                  <c:v>6.3829787234042548E-2</c:v>
                </c:pt>
                <c:pt idx="1">
                  <c:v>2.20125786163522E-2</c:v>
                </c:pt>
                <c:pt idx="2">
                  <c:v>4.8257372654155493E-2</c:v>
                </c:pt>
                <c:pt idx="3">
                  <c:v>3.9E-2</c:v>
                </c:pt>
              </c:numCache>
            </c:numRef>
          </c:val>
          <c:smooth val="0"/>
          <c:extLst>
            <c:ext xmlns:c16="http://schemas.microsoft.com/office/drawing/2014/chart" uri="{C3380CC4-5D6E-409C-BE32-E72D297353CC}">
              <c16:uniqueId val="{00000003-64A7-42D8-B253-E752BC5F2B3C}"/>
            </c:ext>
          </c:extLst>
        </c:ser>
        <c:ser>
          <c:idx val="2"/>
          <c:order val="2"/>
          <c:tx>
            <c:strRef>
              <c:f>'W Q24'!$X$52</c:f>
              <c:strCache>
                <c:ptCount val="1"/>
                <c:pt idx="0">
                  <c:v>Projektbezogene Beschäftigung | Occupazione a progetto</c:v>
                </c:pt>
              </c:strCache>
            </c:strRef>
          </c:tx>
          <c:spPr>
            <a:ln w="28575" cap="rnd">
              <a:solidFill>
                <a:srgbClr val="008000"/>
              </a:solidFill>
              <a:round/>
            </a:ln>
            <a:effectLst/>
          </c:spPr>
          <c:marker>
            <c:symbol val="circle"/>
            <c:size val="5"/>
            <c:spPr>
              <a:solidFill>
                <a:schemeClr val="bg1"/>
              </a:solidFill>
              <a:ln w="9525">
                <a:solidFill>
                  <a:schemeClr val="accent3"/>
                </a:solidFill>
              </a:ln>
              <a:effectLst/>
            </c:spPr>
          </c:marker>
          <c:dLbls>
            <c:dLbl>
              <c:idx val="3"/>
              <c:layout>
                <c:manualLayout>
                  <c:x val="-2.6653287605815958E-2"/>
                  <c:y val="-4.7008961999251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09-4C42-9EDA-D6A53B4DA54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 Q24_Zeitreihe'!$R$5:$U$5</c:f>
              <c:numCache>
                <c:formatCode>General</c:formatCode>
                <c:ptCount val="4"/>
                <c:pt idx="0">
                  <c:v>2014</c:v>
                </c:pt>
                <c:pt idx="1">
                  <c:v>2015</c:v>
                </c:pt>
                <c:pt idx="2">
                  <c:v>2016</c:v>
                </c:pt>
                <c:pt idx="3">
                  <c:v>2017</c:v>
                </c:pt>
              </c:numCache>
            </c:numRef>
          </c:cat>
          <c:val>
            <c:numRef>
              <c:f>'W Q24_Zeitreihe'!$R$8:$U$8</c:f>
              <c:numCache>
                <c:formatCode>###0.0%</c:formatCode>
                <c:ptCount val="4"/>
                <c:pt idx="0">
                  <c:v>0.15319148936170213</c:v>
                </c:pt>
                <c:pt idx="1">
                  <c:v>0.15094339622641509</c:v>
                </c:pt>
                <c:pt idx="2">
                  <c:v>0.14209115281501342</c:v>
                </c:pt>
                <c:pt idx="3">
                  <c:v>0.2</c:v>
                </c:pt>
              </c:numCache>
            </c:numRef>
          </c:val>
          <c:smooth val="0"/>
          <c:extLst>
            <c:ext xmlns:c16="http://schemas.microsoft.com/office/drawing/2014/chart" uri="{C3380CC4-5D6E-409C-BE32-E72D297353CC}">
              <c16:uniqueId val="{00000004-64A7-42D8-B253-E752BC5F2B3C}"/>
            </c:ext>
          </c:extLst>
        </c:ser>
        <c:ser>
          <c:idx val="3"/>
          <c:order val="3"/>
          <c:tx>
            <c:strRef>
              <c:f>'W Q24'!$Y$52</c:f>
              <c:strCache>
                <c:ptCount val="1"/>
                <c:pt idx="0">
                  <c:v>Anderes | Altro</c:v>
                </c:pt>
              </c:strCache>
            </c:strRef>
          </c:tx>
          <c:spPr>
            <a:ln w="28575" cap="rnd">
              <a:solidFill>
                <a:srgbClr val="FFC000"/>
              </a:solidFill>
              <a:round/>
            </a:ln>
            <a:effectLst/>
          </c:spPr>
          <c:marker>
            <c:symbol val="circle"/>
            <c:size val="5"/>
            <c:spPr>
              <a:solidFill>
                <a:schemeClr val="bg1"/>
              </a:solidFill>
              <a:ln w="9525">
                <a:solidFill>
                  <a:schemeClr val="accent4"/>
                </a:solidFill>
              </a:ln>
              <a:effectLst/>
            </c:spPr>
          </c:marker>
          <c:dLbls>
            <c:dLbl>
              <c:idx val="0"/>
              <c:layout>
                <c:manualLayout>
                  <c:x val="-0.10405062769950862"/>
                  <c:y val="-6.147627293148565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09-4C42-9EDA-D6A53B4DA54A}"/>
                </c:ext>
              </c:extLst>
            </c:dLbl>
            <c:dLbl>
              <c:idx val="1"/>
              <c:layout>
                <c:manualLayout>
                  <c:x val="2.7987037037036605E-3"/>
                  <c:y val="-2.432163742690126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A7-42D8-B253-E752BC5F2B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 Q24_Zeitreihe'!$R$5:$U$5</c:f>
              <c:numCache>
                <c:formatCode>General</c:formatCode>
                <c:ptCount val="4"/>
                <c:pt idx="0">
                  <c:v>2014</c:v>
                </c:pt>
                <c:pt idx="1">
                  <c:v>2015</c:v>
                </c:pt>
                <c:pt idx="2">
                  <c:v>2016</c:v>
                </c:pt>
                <c:pt idx="3">
                  <c:v>2017</c:v>
                </c:pt>
              </c:numCache>
            </c:numRef>
          </c:cat>
          <c:val>
            <c:numRef>
              <c:f>'W Q24_Zeitreihe'!$R$9:$U$9</c:f>
              <c:numCache>
                <c:formatCode>###0.0%</c:formatCode>
                <c:ptCount val="4"/>
                <c:pt idx="0">
                  <c:v>0.14042553191489363</c:v>
                </c:pt>
                <c:pt idx="1">
                  <c:v>0.14465408805031446</c:v>
                </c:pt>
                <c:pt idx="2">
                  <c:v>0.17426273458445041</c:v>
                </c:pt>
                <c:pt idx="3">
                  <c:v>0.14153132250580047</c:v>
                </c:pt>
              </c:numCache>
            </c:numRef>
          </c:val>
          <c:smooth val="0"/>
          <c:extLst>
            <c:ext xmlns:c16="http://schemas.microsoft.com/office/drawing/2014/chart" uri="{C3380CC4-5D6E-409C-BE32-E72D297353CC}">
              <c16:uniqueId val="{00000006-64A7-42D8-B253-E752BC5F2B3C}"/>
            </c:ext>
          </c:extLst>
        </c:ser>
        <c:ser>
          <c:idx val="4"/>
          <c:order val="4"/>
          <c:tx>
            <c:strRef>
              <c:f>'W Q24'!$Z$52</c:f>
              <c:strCache>
                <c:ptCount val="1"/>
                <c:pt idx="0">
                  <c:v>Keine Kooperation | Nessuna occupazione</c:v>
                </c:pt>
              </c:strCache>
            </c:strRef>
          </c:tx>
          <c:spPr>
            <a:ln w="28575" cap="rnd">
              <a:solidFill>
                <a:schemeClr val="accent2"/>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Light" panose="020B0403030403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 Q24_Zeitreihe'!$R$5:$U$5</c:f>
              <c:numCache>
                <c:formatCode>General</c:formatCode>
                <c:ptCount val="4"/>
                <c:pt idx="0">
                  <c:v>2014</c:v>
                </c:pt>
                <c:pt idx="1">
                  <c:v>2015</c:v>
                </c:pt>
                <c:pt idx="2">
                  <c:v>2016</c:v>
                </c:pt>
                <c:pt idx="3">
                  <c:v>2017</c:v>
                </c:pt>
              </c:numCache>
            </c:numRef>
          </c:cat>
          <c:val>
            <c:numRef>
              <c:f>'W Q24_Zeitreihe'!$R$10:$U$10</c:f>
              <c:numCache>
                <c:formatCode>###0.0%</c:formatCode>
                <c:ptCount val="4"/>
                <c:pt idx="0">
                  <c:v>0.62127659574468086</c:v>
                </c:pt>
                <c:pt idx="1">
                  <c:v>0.65723270440251569</c:v>
                </c:pt>
                <c:pt idx="2">
                  <c:v>0.61126005361930291</c:v>
                </c:pt>
                <c:pt idx="3">
                  <c:v>0.58932714617169368</c:v>
                </c:pt>
              </c:numCache>
            </c:numRef>
          </c:val>
          <c:smooth val="0"/>
          <c:extLst>
            <c:ext xmlns:c16="http://schemas.microsoft.com/office/drawing/2014/chart" uri="{C3380CC4-5D6E-409C-BE32-E72D297353CC}">
              <c16:uniqueId val="{00000009-64A7-42D8-B253-E752BC5F2B3C}"/>
            </c:ext>
          </c:extLst>
        </c:ser>
        <c:dLbls>
          <c:dLblPos val="t"/>
          <c:showLegendKey val="0"/>
          <c:showVal val="1"/>
          <c:showCatName val="0"/>
          <c:showSerName val="0"/>
          <c:showPercent val="0"/>
          <c:showBubbleSize val="0"/>
        </c:dLbls>
        <c:marker val="1"/>
        <c:smooth val="0"/>
        <c:axId val="22465312"/>
        <c:axId val="22482720"/>
      </c:lineChart>
      <c:catAx>
        <c:axId val="22465312"/>
        <c:scaling>
          <c:orientation val="minMax"/>
        </c:scaling>
        <c:delete val="0"/>
        <c:axPos val="b"/>
        <c:numFmt formatCode="General" sourceLinked="1"/>
        <c:majorTickMark val="none"/>
        <c:minorTickMark val="cross"/>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2482720"/>
        <c:crosses val="autoZero"/>
        <c:auto val="1"/>
        <c:lblAlgn val="ctr"/>
        <c:lblOffset val="100"/>
        <c:noMultiLvlLbl val="0"/>
      </c:catAx>
      <c:valAx>
        <c:axId val="22482720"/>
        <c:scaling>
          <c:orientation val="minMax"/>
          <c:max val="0.70000000000000007"/>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2465312"/>
        <c:crosses val="autoZero"/>
        <c:crossBetween val="between"/>
        <c:majorUnit val="0.2"/>
      </c:valAx>
      <c:spPr>
        <a:noFill/>
        <a:ln>
          <a:noFill/>
        </a:ln>
        <a:effectLst/>
      </c:spPr>
    </c:plotArea>
    <c:legend>
      <c:legendPos val="b"/>
      <c:layout>
        <c:manualLayout>
          <c:xMode val="edge"/>
          <c:yMode val="edge"/>
          <c:x val="0.17930425925925925"/>
          <c:y val="0.73245409356725144"/>
          <c:w val="0.8206957407407407"/>
          <c:h val="0.23412485380116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317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851296296296306E-2"/>
          <c:y val="9.7332163742690048E-2"/>
          <c:w val="0.90515103664468055"/>
          <c:h val="0.67531871345029237"/>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7954-4B07-989A-8BB5DF978AA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0-9851-4CF4-B183-DD94C49EB2B5}"/>
              </c:ext>
            </c:extLst>
          </c:dPt>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Q25'!$L$10:$N$10</c:f>
              <c:strCache>
                <c:ptCount val="3"/>
                <c:pt idx="0">
                  <c:v>Vergütung
Compenso</c:v>
                </c:pt>
                <c:pt idx="1">
                  <c:v>Keine Vergütung
Nessun compenso</c:v>
                </c:pt>
                <c:pt idx="2">
                  <c:v>Andere Unterstützungsleistung
Altra forma di sostegno</c:v>
                </c:pt>
              </c:strCache>
            </c:strRef>
          </c:cat>
          <c:val>
            <c:numRef>
              <c:f>'W Q25'!$L$11:$N$11</c:f>
              <c:numCache>
                <c:formatCode>###0.0%</c:formatCode>
                <c:ptCount val="3"/>
                <c:pt idx="0">
                  <c:v>0.42923433874709976</c:v>
                </c:pt>
                <c:pt idx="1">
                  <c:v>0.57076566125290018</c:v>
                </c:pt>
                <c:pt idx="2">
                  <c:v>0.4</c:v>
                </c:pt>
              </c:numCache>
            </c:numRef>
          </c:val>
          <c:extLst>
            <c:ext xmlns:c16="http://schemas.microsoft.com/office/drawing/2014/chart" uri="{C3380CC4-5D6E-409C-BE32-E72D297353CC}">
              <c16:uniqueId val="{00000001-9851-4CF4-B183-DD94C49EB2B5}"/>
            </c:ext>
          </c:extLst>
        </c:ser>
        <c:dLbls>
          <c:dLblPos val="outEnd"/>
          <c:showLegendKey val="0"/>
          <c:showVal val="1"/>
          <c:showCatName val="0"/>
          <c:showSerName val="0"/>
          <c:showPercent val="0"/>
          <c:showBubbleSize val="0"/>
        </c:dLbls>
        <c:gapWidth val="182"/>
        <c:axId val="22475104"/>
        <c:axId val="22475648"/>
      </c:barChart>
      <c:catAx>
        <c:axId val="2247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mj-lt"/>
                <a:ea typeface="+mn-ea"/>
                <a:cs typeface="+mn-cs"/>
              </a:defRPr>
            </a:pPr>
            <a:endParaRPr lang="de-DE"/>
          </a:p>
        </c:txPr>
        <c:crossAx val="22475648"/>
        <c:crosses val="autoZero"/>
        <c:auto val="1"/>
        <c:lblAlgn val="ctr"/>
        <c:lblOffset val="100"/>
        <c:noMultiLvlLbl val="0"/>
      </c:catAx>
      <c:valAx>
        <c:axId val="224756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22475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078688367341961"/>
          <c:y val="5.5558751496211242E-2"/>
          <c:w val="0.58247398131888561"/>
          <c:h val="0.70769590643274849"/>
        </c:manualLayout>
      </c:layout>
      <c:barChart>
        <c:barDir val="bar"/>
        <c:grouping val="percentStacked"/>
        <c:varyColors val="0"/>
        <c:ser>
          <c:idx val="0"/>
          <c:order val="0"/>
          <c:tx>
            <c:strRef>
              <c:f>'W Q25'!$L$10</c:f>
              <c:strCache>
                <c:ptCount val="1"/>
                <c:pt idx="0">
                  <c:v>Vergütung
Compenso</c:v>
                </c:pt>
              </c:strCache>
            </c:strRef>
          </c:tx>
          <c:spPr>
            <a:solidFill>
              <a:schemeClr val="accent1"/>
            </a:solidFill>
            <a:ln>
              <a:noFill/>
            </a:ln>
            <a:effectLst/>
          </c:spPr>
          <c:invertIfNegative val="0"/>
          <c:dLbls>
            <c:dLbl>
              <c:idx val="4"/>
              <c:layout>
                <c:manualLayout>
                  <c:x val="-1.1869516598189521E-2"/>
                  <c:y val="2.19887206331583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24-4303-B674-129A43818BA1}"/>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Q25'!$C$9:$C$13</c:f>
              <c:numCache>
                <c:formatCode>###0.0%</c:formatCode>
                <c:ptCount val="5"/>
                <c:pt idx="0">
                  <c:v>0.55060728744939269</c:v>
                </c:pt>
                <c:pt idx="1">
                  <c:v>0.11458333333333331</c:v>
                </c:pt>
                <c:pt idx="2">
                  <c:v>0.46808510638297873</c:v>
                </c:pt>
                <c:pt idx="3">
                  <c:v>0.38888888888888895</c:v>
                </c:pt>
                <c:pt idx="4">
                  <c:v>0.4</c:v>
                </c:pt>
              </c:numCache>
            </c:numRef>
          </c:val>
          <c:extLst>
            <c:ext xmlns:c16="http://schemas.microsoft.com/office/drawing/2014/chart" uri="{C3380CC4-5D6E-409C-BE32-E72D297353CC}">
              <c16:uniqueId val="{00000000-6EDE-4A19-849F-6C2956A02E38}"/>
            </c:ext>
          </c:extLst>
        </c:ser>
        <c:ser>
          <c:idx val="1"/>
          <c:order val="1"/>
          <c:tx>
            <c:strRef>
              <c:f>'W Q25'!$M$10</c:f>
              <c:strCache>
                <c:ptCount val="1"/>
                <c:pt idx="0">
                  <c:v>Keine Vergütung
Nessun compenso</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Q25'!$E$9:$E$13</c:f>
              <c:numCache>
                <c:formatCode>###0.0%</c:formatCode>
                <c:ptCount val="5"/>
                <c:pt idx="0">
                  <c:v>0.44939271255060731</c:v>
                </c:pt>
                <c:pt idx="1">
                  <c:v>0.88541666666666652</c:v>
                </c:pt>
                <c:pt idx="2">
                  <c:v>0.53191489361702127</c:v>
                </c:pt>
                <c:pt idx="3">
                  <c:v>0.61111111111111116</c:v>
                </c:pt>
                <c:pt idx="4">
                  <c:v>0.6</c:v>
                </c:pt>
              </c:numCache>
            </c:numRef>
          </c:val>
          <c:extLst>
            <c:ext xmlns:c16="http://schemas.microsoft.com/office/drawing/2014/chart" uri="{C3380CC4-5D6E-409C-BE32-E72D297353CC}">
              <c16:uniqueId val="{00000001-6EDE-4A19-849F-6C2956A02E38}"/>
            </c:ext>
          </c:extLst>
        </c:ser>
        <c:dLbls>
          <c:dLblPos val="ctr"/>
          <c:showLegendKey val="0"/>
          <c:showVal val="1"/>
          <c:showCatName val="0"/>
          <c:showSerName val="0"/>
          <c:showPercent val="0"/>
          <c:showBubbleSize val="0"/>
        </c:dLbls>
        <c:gapWidth val="150"/>
        <c:overlap val="100"/>
        <c:axId val="22467488"/>
        <c:axId val="22480544"/>
        <c:extLst>
          <c:ext xmlns:c15="http://schemas.microsoft.com/office/drawing/2012/chart" uri="{02D57815-91ED-43cb-92C2-25804820EDAC}">
            <c15:filteredBarSeries>
              <c15:ser>
                <c:idx val="3"/>
                <c:order val="2"/>
                <c:tx>
                  <c:strRef>
                    <c:extLst>
                      <c:ext uri="{02D57815-91ED-43cb-92C2-25804820EDAC}">
                        <c15:formulaRef>
                          <c15:sqref>'Q26'!$C$3:$H$3</c15:sqref>
                        </c15:formulaRef>
                      </c:ext>
                    </c:extLst>
                    <c:strCache>
                      <c:ptCount val="1"/>
                      <c:pt idx="0">
                        <c:v>Q26 Unterstützungsleistungen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'Etichette bilingui'!$A$3:$A$7</c15:sqref>
                        </c15:formulaRef>
                      </c:ext>
                    </c:extLst>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extLst>
                      <c:ext uri="{02D57815-91ED-43cb-92C2-25804820EDAC}">
                        <c15:formulaRef>
                          <c15:sqref>'Q26'!$C$7:$C$11</c15:sqref>
                        </c15:formulaRef>
                      </c:ext>
                    </c:extLst>
                    <c:numCache>
                      <c:formatCode>###0.0%</c:formatCode>
                      <c:ptCount val="5"/>
                      <c:pt idx="0">
                        <c:v>0.38461538461538469</c:v>
                      </c:pt>
                      <c:pt idx="1">
                        <c:v>0.34375</c:v>
                      </c:pt>
                      <c:pt idx="2">
                        <c:v>0.55319148936170215</c:v>
                      </c:pt>
                      <c:pt idx="3">
                        <c:v>0.4</c:v>
                      </c:pt>
                      <c:pt idx="4">
                        <c:v>0.8</c:v>
                      </c:pt>
                    </c:numCache>
                  </c:numRef>
                </c:val>
                <c:extLst>
                  <c:ext xmlns:c16="http://schemas.microsoft.com/office/drawing/2014/chart" uri="{C3380CC4-5D6E-409C-BE32-E72D297353CC}">
                    <c16:uniqueId val="{00000001-1124-4303-B674-129A43818BA1}"/>
                  </c:ext>
                </c:extLst>
              </c15:ser>
            </c15:filteredBarSeries>
          </c:ext>
        </c:extLst>
      </c:barChart>
      <c:catAx>
        <c:axId val="224674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2480544"/>
        <c:crosses val="autoZero"/>
        <c:auto val="1"/>
        <c:lblAlgn val="ctr"/>
        <c:lblOffset val="100"/>
        <c:noMultiLvlLbl val="0"/>
      </c:catAx>
      <c:valAx>
        <c:axId val="22480544"/>
        <c:scaling>
          <c:orientation val="minMax"/>
        </c:scaling>
        <c:delete val="0"/>
        <c:axPos val="b"/>
        <c:majorGridlines>
          <c:spPr>
            <a:ln w="9525" cap="flat" cmpd="sng" algn="ctr">
              <a:solidFill>
                <a:schemeClr val="accent3">
                  <a:lumMod val="60000"/>
                  <a:lumOff val="4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crossAx val="22467488"/>
        <c:crosses val="max"/>
        <c:crossBetween val="between"/>
      </c:valAx>
      <c:spPr>
        <a:noFill/>
        <a:ln>
          <a:noFill/>
        </a:ln>
        <a:effectLst/>
      </c:spPr>
    </c:plotArea>
    <c:legend>
      <c:legendPos val="t"/>
      <c:layout>
        <c:manualLayout>
          <c:xMode val="edge"/>
          <c:yMode val="edge"/>
          <c:x val="0.2088705422840906"/>
          <c:y val="0.83053295928173687"/>
          <c:w val="0.79112945771590937"/>
          <c:h val="0.1205174620519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paperSize="9" orientation="landscape"/>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674139816692861"/>
          <c:y val="9.205704649909513E-2"/>
          <c:w val="0.49506833782600868"/>
          <c:h val="0.68866335408045765"/>
        </c:manualLayout>
      </c:layout>
      <c:barChart>
        <c:barDir val="bar"/>
        <c:grouping val="percentStacked"/>
        <c:varyColors val="0"/>
        <c:ser>
          <c:idx val="0"/>
          <c:order val="0"/>
          <c:tx>
            <c:strRef>
              <c:f>'W Q25'!$L$10</c:f>
              <c:strCache>
                <c:ptCount val="1"/>
                <c:pt idx="0">
                  <c:v>Vergütung
Compenso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bilingui'!$A$15:$A$18</c:f>
              <c:strCache>
                <c:ptCount val="4"/>
                <c:pt idx="0">
                  <c:v>Praktikum in Südtirol
Tirocinio in Alto Adige (N=276)</c:v>
                </c:pt>
                <c:pt idx="1">
                  <c:v>Praktikum in Italien*
Tirocinio in Italia* (N=86)</c:v>
                </c:pt>
                <c:pt idx="2">
                  <c:v>Praktikum im deutschsprachigen Ausland
Tirocinio nei Paesi tedescofoni (N=48)</c:v>
                </c:pt>
                <c:pt idx="3">
                  <c:v>Praktikum im Ausland**
Tirocinio all'estero** (N=24)</c:v>
                </c:pt>
              </c:strCache>
            </c:strRef>
          </c:cat>
          <c:val>
            <c:numRef>
              <c:f>'W Q25'!$C$34:$C$37</c:f>
              <c:numCache>
                <c:formatCode>###0.0%</c:formatCode>
                <c:ptCount val="4"/>
                <c:pt idx="0">
                  <c:v>0.47080291970802918</c:v>
                </c:pt>
                <c:pt idx="1">
                  <c:v>0.24418604651162787</c:v>
                </c:pt>
                <c:pt idx="2">
                  <c:v>0.68085106382978722</c:v>
                </c:pt>
                <c:pt idx="3">
                  <c:v>0.125</c:v>
                </c:pt>
              </c:numCache>
            </c:numRef>
          </c:val>
          <c:extLst>
            <c:ext xmlns:c16="http://schemas.microsoft.com/office/drawing/2014/chart" uri="{C3380CC4-5D6E-409C-BE32-E72D297353CC}">
              <c16:uniqueId val="{00000000-6EDE-4A19-849F-6C2956A02E38}"/>
            </c:ext>
          </c:extLst>
        </c:ser>
        <c:ser>
          <c:idx val="1"/>
          <c:order val="1"/>
          <c:tx>
            <c:strRef>
              <c:f>'W Q25'!$M$10</c:f>
              <c:strCache>
                <c:ptCount val="1"/>
                <c:pt idx="0">
                  <c:v>Keine Vergütung
Nessun compenso</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bilingui'!$A$15:$A$18</c:f>
              <c:strCache>
                <c:ptCount val="4"/>
                <c:pt idx="0">
                  <c:v>Praktikum in Südtirol
Tirocinio in Alto Adige (N=276)</c:v>
                </c:pt>
                <c:pt idx="1">
                  <c:v>Praktikum in Italien*
Tirocinio in Italia* (N=86)</c:v>
                </c:pt>
                <c:pt idx="2">
                  <c:v>Praktikum im deutschsprachigen Ausland
Tirocinio nei Paesi tedescofoni (N=48)</c:v>
                </c:pt>
                <c:pt idx="3">
                  <c:v>Praktikum im Ausland**
Tirocinio all'estero** (N=24)</c:v>
                </c:pt>
              </c:strCache>
            </c:strRef>
          </c:cat>
          <c:val>
            <c:numRef>
              <c:f>'W Q25'!$E$34:$E$37</c:f>
              <c:numCache>
                <c:formatCode>###0.0%</c:formatCode>
                <c:ptCount val="4"/>
                <c:pt idx="0">
                  <c:v>0.52919708029197077</c:v>
                </c:pt>
                <c:pt idx="1">
                  <c:v>0.7558139534883721</c:v>
                </c:pt>
                <c:pt idx="2">
                  <c:v>0.31914893617021278</c:v>
                </c:pt>
                <c:pt idx="3">
                  <c:v>0.875</c:v>
                </c:pt>
              </c:numCache>
            </c:numRef>
          </c:val>
          <c:extLst>
            <c:ext xmlns:c16="http://schemas.microsoft.com/office/drawing/2014/chart" uri="{C3380CC4-5D6E-409C-BE32-E72D297353CC}">
              <c16:uniqueId val="{00000001-6EDE-4A19-849F-6C2956A02E38}"/>
            </c:ext>
          </c:extLst>
        </c:ser>
        <c:dLbls>
          <c:dLblPos val="ctr"/>
          <c:showLegendKey val="0"/>
          <c:showVal val="1"/>
          <c:showCatName val="0"/>
          <c:showSerName val="0"/>
          <c:showPercent val="0"/>
          <c:showBubbleSize val="0"/>
        </c:dLbls>
        <c:gapWidth val="150"/>
        <c:overlap val="100"/>
        <c:axId val="22476192"/>
        <c:axId val="22478368"/>
        <c:extLst>
          <c:ext xmlns:c15="http://schemas.microsoft.com/office/drawing/2012/chart" uri="{02D57815-91ED-43cb-92C2-25804820EDAC}">
            <c15:filteredBarSeries>
              <c15:ser>
                <c:idx val="3"/>
                <c:order val="2"/>
                <c:tx>
                  <c:strRef>
                    <c:extLst>
                      <c:ext uri="{02D57815-91ED-43cb-92C2-25804820EDAC}">
                        <c15:formulaRef>
                          <c15:sqref>'Q26'!$C$3:$H$3</c15:sqref>
                        </c15:formulaRef>
                      </c:ext>
                    </c:extLst>
                    <c:strCache>
                      <c:ptCount val="1"/>
                      <c:pt idx="0">
                        <c:v>Q26 Unterstützungsleistungen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'Etichette bilingui'!$A$15:$A$18</c15:sqref>
                        </c15:formulaRef>
                      </c:ext>
                    </c:extLst>
                    <c:strCache>
                      <c:ptCount val="4"/>
                      <c:pt idx="0">
                        <c:v>Praktikum in Südtirol
Tirocinio in Alto Adige (N=276)</c:v>
                      </c:pt>
                      <c:pt idx="1">
                        <c:v>Praktikum in Italien*
Tirocinio in Italia* (N=86)</c:v>
                      </c:pt>
                      <c:pt idx="2">
                        <c:v>Praktikum im deutschsprachigen Ausland
Tirocinio nei Paesi tedescofoni (N=48)</c:v>
                      </c:pt>
                      <c:pt idx="3">
                        <c:v>Praktikum im Ausland**
Tirocinio all'estero** (N=24)</c:v>
                      </c:pt>
                    </c:strCache>
                  </c:strRef>
                </c:cat>
                <c:val>
                  <c:numRef>
                    <c:extLst>
                      <c:ext uri="{02D57815-91ED-43cb-92C2-25804820EDAC}">
                        <c15:formulaRef>
                          <c15:sqref>'Q26'!$C$7:$C$11</c15:sqref>
                        </c15:formulaRef>
                      </c:ext>
                    </c:extLst>
                    <c:numCache>
                      <c:formatCode>###0.0%</c:formatCode>
                      <c:ptCount val="5"/>
                      <c:pt idx="0">
                        <c:v>0.38461538461538469</c:v>
                      </c:pt>
                      <c:pt idx="1">
                        <c:v>0.34375</c:v>
                      </c:pt>
                      <c:pt idx="2">
                        <c:v>0.55319148936170215</c:v>
                      </c:pt>
                      <c:pt idx="3">
                        <c:v>0.4</c:v>
                      </c:pt>
                      <c:pt idx="4">
                        <c:v>0.8</c:v>
                      </c:pt>
                    </c:numCache>
                  </c:numRef>
                </c:val>
                <c:extLst>
                  <c:ext xmlns:c16="http://schemas.microsoft.com/office/drawing/2014/chart" uri="{C3380CC4-5D6E-409C-BE32-E72D297353CC}">
                    <c16:uniqueId val="{00000000-59A8-409A-AD6C-AE918F60151B}"/>
                  </c:ext>
                </c:extLst>
              </c15:ser>
            </c15:filteredBarSeries>
          </c:ext>
        </c:extLst>
      </c:barChart>
      <c:catAx>
        <c:axId val="224761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2478368"/>
        <c:crosses val="autoZero"/>
        <c:auto val="1"/>
        <c:lblAlgn val="ctr"/>
        <c:lblOffset val="100"/>
        <c:noMultiLvlLbl val="0"/>
      </c:catAx>
      <c:valAx>
        <c:axId val="22478368"/>
        <c:scaling>
          <c:orientation val="minMax"/>
        </c:scaling>
        <c:delete val="0"/>
        <c:axPos val="b"/>
        <c:majorGridlines>
          <c:spPr>
            <a:ln w="9525" cap="flat" cmpd="sng" algn="ctr">
              <a:solidFill>
                <a:schemeClr val="accent3">
                  <a:lumMod val="60000"/>
                  <a:lumOff val="4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crossAx val="22476192"/>
        <c:crosses val="max"/>
        <c:crossBetween val="between"/>
      </c:valAx>
      <c:spPr>
        <a:noFill/>
        <a:ln>
          <a:noFill/>
        </a:ln>
        <a:effectLst/>
      </c:spPr>
    </c:plotArea>
    <c:legend>
      <c:legendPos val="t"/>
      <c:layout>
        <c:manualLayout>
          <c:xMode val="edge"/>
          <c:yMode val="edge"/>
          <c:x val="0.16379993416599703"/>
          <c:y val="0.81049171463802228"/>
          <c:w val="0.71680462460505678"/>
          <c:h val="7.52795107011640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paperSize="9" orientation="landscape"/>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Source Sans Pro Light" panose="020B0403030403020204" pitchFamily="34" charset="0"/>
                <a:ea typeface="+mn-ea"/>
                <a:cs typeface="+mn-cs"/>
              </a:defRPr>
            </a:pPr>
            <a:r>
              <a:rPr lang="en-US" sz="1100" b="0" i="0" kern="1200" baseline="0">
                <a:solidFill>
                  <a:srgbClr val="000000"/>
                </a:solidFill>
                <a:effectLst/>
                <a:latin typeface="Source Sans Pro" panose="020B0503030403020204" pitchFamily="34" charset="0"/>
              </a:rPr>
              <a:t>Verteilung nach Betriebsgröße</a:t>
            </a:r>
            <a:endParaRPr lang="it-IT" sz="1100" b="0">
              <a:effectLst/>
            </a:endParaRPr>
          </a:p>
        </c:rich>
      </c:tx>
      <c:layout>
        <c:manualLayout>
          <c:xMode val="edge"/>
          <c:yMode val="edge"/>
          <c:x val="3.3604259259259257E-2"/>
          <c:y val="3.713450292397661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Source Sans Pro Light" panose="020B0403030403020204" pitchFamily="34" charset="0"/>
              <a:ea typeface="+mn-ea"/>
              <a:cs typeface="+mn-cs"/>
            </a:defRPr>
          </a:pPr>
          <a:endParaRPr lang="de-DE"/>
        </a:p>
      </c:txPr>
    </c:title>
    <c:autoTitleDeleted val="0"/>
    <c:plotArea>
      <c:layout>
        <c:manualLayout>
          <c:layoutTarget val="inner"/>
          <c:xMode val="edge"/>
          <c:yMode val="edge"/>
          <c:x val="0.29642238160635509"/>
          <c:y val="0.15389736842105264"/>
          <c:w val="0.43254291489425883"/>
          <c:h val="0.76118712806684741"/>
        </c:manualLayout>
      </c:layout>
      <c:doughnutChart>
        <c:varyColors val="1"/>
        <c:ser>
          <c:idx val="0"/>
          <c:order val="0"/>
          <c:spPr>
            <a:solidFill>
              <a:schemeClr val="accent1"/>
            </a:solidFill>
            <a:ln w="38100" cap="flat" cmpd="sng" algn="ctr">
              <a:solidFill>
                <a:srgbClr val="FFFFFF">
                  <a:lumMod val="100000"/>
                </a:srgbClr>
              </a:solidFill>
              <a:prstDash val="solid"/>
              <a:round/>
              <a:headEnd type="none" w="med" len="med"/>
              <a:tailEnd type="none" w="med" len="med"/>
            </a:ln>
          </c:spPr>
          <c:dPt>
            <c:idx val="0"/>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1-332A-4D6F-94FF-6ABEE310173A}"/>
              </c:ext>
            </c:extLst>
          </c:dPt>
          <c:dPt>
            <c:idx val="1"/>
            <c:bubble3D val="0"/>
            <c:spPr>
              <a:solidFill>
                <a:schemeClr val="accent2"/>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3-332A-4D6F-94FF-6ABEE310173A}"/>
              </c:ext>
            </c:extLst>
          </c:dPt>
          <c:dPt>
            <c:idx val="2"/>
            <c:bubble3D val="0"/>
            <c:spPr>
              <a:solidFill>
                <a:schemeClr val="accent3"/>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5-332A-4D6F-94FF-6ABEE310173A}"/>
              </c:ext>
            </c:extLst>
          </c:dPt>
          <c:dPt>
            <c:idx val="3"/>
            <c:bubble3D val="0"/>
            <c:spPr>
              <a:solidFill>
                <a:schemeClr val="accent4"/>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7-332A-4D6F-94FF-6ABEE310173A}"/>
              </c:ext>
            </c:extLst>
          </c:dPt>
          <c:dPt>
            <c:idx val="4"/>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9-332A-4D6F-94FF-6ABEE310173A}"/>
              </c:ext>
            </c:extLst>
          </c:dPt>
          <c:dPt>
            <c:idx val="5"/>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B-332A-4D6F-94FF-6ABEE310173A}"/>
              </c:ext>
            </c:extLst>
          </c:dPt>
          <c:dLbls>
            <c:dLbl>
              <c:idx val="0"/>
              <c:layout>
                <c:manualLayout>
                  <c:x val="0.18527685185185186"/>
                  <c:y val="-5.109064327485380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32A-4D6F-94FF-6ABEE310173A}"/>
                </c:ext>
              </c:extLst>
            </c:dLbl>
            <c:dLbl>
              <c:idx val="1"/>
              <c:layout>
                <c:manualLayout>
                  <c:x val="-0.309145"/>
                  <c:y val="-7.313157894736842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332A-4D6F-94FF-6ABEE310173A}"/>
                </c:ext>
              </c:extLst>
            </c:dLbl>
            <c:dLbl>
              <c:idx val="2"/>
              <c:layout>
                <c:manualLayout>
                  <c:x val="-9.0882407407407453E-2"/>
                  <c:y val="-0.1694587719298245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332A-4D6F-94FF-6ABEE310173A}"/>
                </c:ext>
              </c:extLst>
            </c:dLbl>
            <c:dLbl>
              <c:idx val="3"/>
              <c:layout>
                <c:manualLayout>
                  <c:x val="0.25599814814814825"/>
                  <c:y val="-0.1831804093567251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332A-4D6F-94FF-6ABEE310173A}"/>
                </c:ext>
              </c:extLst>
            </c:dLbl>
            <c:dLbl>
              <c:idx val="4"/>
              <c:layout>
                <c:manualLayout>
                  <c:x val="-0.14009851851851851"/>
                  <c:y val="0.147284210526315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332A-4D6F-94FF-6ABEE310173A}"/>
                </c:ext>
              </c:extLst>
            </c:dLbl>
            <c:dLbl>
              <c:idx val="5"/>
              <c:layout>
                <c:manualLayout>
                  <c:x val="-9.5250000000000001E-2"/>
                  <c:y val="-9.113425925925931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332A-4D6F-94FF-6ABEE310173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1"/>
            <c:showCatName val="1"/>
            <c:showSerName val="0"/>
            <c:showPercent val="0"/>
            <c:showBubbleSize val="0"/>
            <c:separator>
</c:separator>
            <c:showLeaderLines val="1"/>
            <c:leaderLines>
              <c:spPr>
                <a:ln w="6350" cap="flat" cmpd="sng" algn="ctr">
                  <a:solidFill>
                    <a:schemeClr val="accent3"/>
                  </a:solidFill>
                  <a:prstDash val="solid"/>
                  <a:round/>
                </a:ln>
                <a:effectLst/>
              </c:spPr>
            </c:leaderLines>
            <c:extLst>
              <c:ext xmlns:c15="http://schemas.microsoft.com/office/drawing/2012/chart" uri="{CE6537A1-D6FC-4f65-9D91-7224C49458BB}"/>
            </c:extLst>
          </c:dLbls>
          <c:cat>
            <c:strRef>
              <c:f>'W Panoramica generale'!$B$64:$B$66</c:f>
              <c:strCache>
                <c:ptCount val="3"/>
                <c:pt idx="0">
                  <c:v>1 bis 5 Personen</c:v>
                </c:pt>
                <c:pt idx="1">
                  <c:v>6 bis 10 Personen</c:v>
                </c:pt>
                <c:pt idx="2">
                  <c:v>mehr als 11 Personen</c:v>
                </c:pt>
              </c:strCache>
            </c:strRef>
          </c:cat>
          <c:val>
            <c:numRef>
              <c:f>'W Panoramica generale'!$D$64:$D$66</c:f>
              <c:numCache>
                <c:formatCode>0.0%</c:formatCode>
                <c:ptCount val="3"/>
                <c:pt idx="0">
                  <c:v>0.3847926267281106</c:v>
                </c:pt>
                <c:pt idx="1">
                  <c:v>0.31566820276497698</c:v>
                </c:pt>
                <c:pt idx="2">
                  <c:v>0.29493087557603687</c:v>
                </c:pt>
              </c:numCache>
            </c:numRef>
          </c:val>
          <c:extLst>
            <c:ext xmlns:c16="http://schemas.microsoft.com/office/drawing/2014/chart" uri="{C3380CC4-5D6E-409C-BE32-E72D297353CC}">
              <c16:uniqueId val="{0000000C-332A-4D6F-94FF-6ABEE310173A}"/>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3175" cap="flat" cmpd="sng" algn="ctr">
      <a:solidFill>
        <a:schemeClr val="accent4"/>
      </a:solidFill>
      <a:prstDash val="solid"/>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13705088935024"/>
          <c:y val="6.0472767534449322E-2"/>
          <c:w val="0.71401155890186341"/>
          <c:h val="0.67256666666666665"/>
        </c:manualLayout>
      </c:layout>
      <c:barChart>
        <c:barDir val="col"/>
        <c:grouping val="stacked"/>
        <c:varyColors val="0"/>
        <c:ser>
          <c:idx val="0"/>
          <c:order val="0"/>
          <c:tx>
            <c:strRef>
              <c:f>'W Q25'!$N$10</c:f>
              <c:strCache>
                <c:ptCount val="1"/>
                <c:pt idx="0">
                  <c:v>Andere Unterstützungsleistung
Altra forma di sostegno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Q25'!$L$10:$M$10</c:f>
              <c:strCache>
                <c:ptCount val="2"/>
                <c:pt idx="0">
                  <c:v>Vergütung
Compenso</c:v>
                </c:pt>
                <c:pt idx="1">
                  <c:v>Keine Vergütung
Nessun compenso</c:v>
                </c:pt>
              </c:strCache>
            </c:strRef>
          </c:cat>
          <c:val>
            <c:numRef>
              <c:f>'W Q25'!$V$13:$V$14</c:f>
              <c:numCache>
                <c:formatCode>###0</c:formatCode>
                <c:ptCount val="2"/>
                <c:pt idx="0">
                  <c:v>84</c:v>
                </c:pt>
                <c:pt idx="1">
                  <c:v>88</c:v>
                </c:pt>
              </c:numCache>
            </c:numRef>
          </c:val>
          <c:extLst>
            <c:ext xmlns:c16="http://schemas.microsoft.com/office/drawing/2014/chart" uri="{C3380CC4-5D6E-409C-BE32-E72D297353CC}">
              <c16:uniqueId val="{00000000-933B-4443-9B07-0D7E0BF0C06B}"/>
            </c:ext>
          </c:extLst>
        </c:ser>
        <c:ser>
          <c:idx val="1"/>
          <c:order val="1"/>
          <c:tx>
            <c:strRef>
              <c:f>'W Q25'!$T$9</c:f>
              <c:strCache>
                <c:ptCount val="1"/>
                <c:pt idx="0">
                  <c:v>Keine Unterstützungsleistung
Nessun'altra forma di sostegno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Q25'!$L$10:$M$10</c:f>
              <c:strCache>
                <c:ptCount val="2"/>
                <c:pt idx="0">
                  <c:v>Vergütung
Compenso</c:v>
                </c:pt>
                <c:pt idx="1">
                  <c:v>Keine Vergütung
Nessun compenso</c:v>
                </c:pt>
              </c:strCache>
            </c:strRef>
          </c:cat>
          <c:val>
            <c:numRef>
              <c:f>'W Q25'!$W$13:$W$14</c:f>
              <c:numCache>
                <c:formatCode>###0</c:formatCode>
                <c:ptCount val="2"/>
                <c:pt idx="0">
                  <c:v>100</c:v>
                </c:pt>
                <c:pt idx="1">
                  <c:v>158</c:v>
                </c:pt>
              </c:numCache>
            </c:numRef>
          </c:val>
          <c:extLst>
            <c:ext xmlns:c16="http://schemas.microsoft.com/office/drawing/2014/chart" uri="{C3380CC4-5D6E-409C-BE32-E72D297353CC}">
              <c16:uniqueId val="{00000001-933B-4443-9B07-0D7E0BF0C06B}"/>
            </c:ext>
          </c:extLst>
        </c:ser>
        <c:dLbls>
          <c:dLblPos val="ctr"/>
          <c:showLegendKey val="0"/>
          <c:showVal val="1"/>
          <c:showCatName val="0"/>
          <c:showSerName val="0"/>
          <c:showPercent val="0"/>
          <c:showBubbleSize val="0"/>
        </c:dLbls>
        <c:gapWidth val="150"/>
        <c:overlap val="100"/>
        <c:axId val="22469120"/>
        <c:axId val="22493600"/>
      </c:barChart>
      <c:catAx>
        <c:axId val="22469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2493600"/>
        <c:crosses val="autoZero"/>
        <c:auto val="1"/>
        <c:lblAlgn val="ctr"/>
        <c:lblOffset val="100"/>
        <c:noMultiLvlLbl val="0"/>
      </c:catAx>
      <c:valAx>
        <c:axId val="22493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2469120"/>
        <c:crosses val="autoZero"/>
        <c:crossBetween val="between"/>
      </c:valAx>
      <c:spPr>
        <a:noFill/>
        <a:ln>
          <a:noFill/>
        </a:ln>
        <a:effectLst/>
      </c:spPr>
    </c:plotArea>
    <c:legend>
      <c:legendPos val="b"/>
      <c:layout>
        <c:manualLayout>
          <c:xMode val="edge"/>
          <c:yMode val="edge"/>
          <c:x val="0.24984293108300465"/>
          <c:y val="0.8203695629725668"/>
          <c:w val="0.55773357424575509"/>
          <c:h val="0.162353801169590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186851851851868E-2"/>
          <c:y val="6.0472807017543859E-2"/>
          <c:w val="0.90255952945640816"/>
          <c:h val="0.67256666666666665"/>
        </c:manualLayout>
      </c:layout>
      <c:barChart>
        <c:barDir val="col"/>
        <c:grouping val="stacked"/>
        <c:varyColors val="0"/>
        <c:ser>
          <c:idx val="0"/>
          <c:order val="0"/>
          <c:tx>
            <c:strRef>
              <c:f>'W Q25'!$N$10</c:f>
              <c:strCache>
                <c:ptCount val="1"/>
                <c:pt idx="0">
                  <c:v>Andere Unterstützungsleistung
Altra forma di sostegno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Q25'!$L$10:$M$10</c:f>
              <c:strCache>
                <c:ptCount val="2"/>
                <c:pt idx="0">
                  <c:v>Vergütung
Compenso</c:v>
                </c:pt>
                <c:pt idx="1">
                  <c:v>Keine Vergütung
Nessun compenso</c:v>
                </c:pt>
              </c:strCache>
            </c:strRef>
          </c:cat>
          <c:val>
            <c:numRef>
              <c:f>'W Q25'!$V$13:$V$14</c:f>
              <c:numCache>
                <c:formatCode>###0</c:formatCode>
                <c:ptCount val="2"/>
                <c:pt idx="0">
                  <c:v>84</c:v>
                </c:pt>
                <c:pt idx="1">
                  <c:v>88</c:v>
                </c:pt>
              </c:numCache>
            </c:numRef>
          </c:val>
          <c:extLst>
            <c:ext xmlns:c16="http://schemas.microsoft.com/office/drawing/2014/chart" uri="{C3380CC4-5D6E-409C-BE32-E72D297353CC}">
              <c16:uniqueId val="{00000000-6B18-44D2-B1CA-FAF83EE60F58}"/>
            </c:ext>
          </c:extLst>
        </c:ser>
        <c:ser>
          <c:idx val="1"/>
          <c:order val="1"/>
          <c:tx>
            <c:strRef>
              <c:f>'W Q25'!$T$9</c:f>
              <c:strCache>
                <c:ptCount val="1"/>
                <c:pt idx="0">
                  <c:v>Keine Unterstützungsleistung
Nessun'altra forma di sostegno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Q25'!$L$10:$M$10</c:f>
              <c:strCache>
                <c:ptCount val="2"/>
                <c:pt idx="0">
                  <c:v>Vergütung
Compenso</c:v>
                </c:pt>
                <c:pt idx="1">
                  <c:v>Keine Vergütung
Nessun compenso</c:v>
                </c:pt>
              </c:strCache>
            </c:strRef>
          </c:cat>
          <c:val>
            <c:numRef>
              <c:f>'W Q25'!$W$13:$W$14</c:f>
              <c:numCache>
                <c:formatCode>###0</c:formatCode>
                <c:ptCount val="2"/>
                <c:pt idx="0">
                  <c:v>100</c:v>
                </c:pt>
                <c:pt idx="1">
                  <c:v>158</c:v>
                </c:pt>
              </c:numCache>
            </c:numRef>
          </c:val>
          <c:extLst>
            <c:ext xmlns:c16="http://schemas.microsoft.com/office/drawing/2014/chart" uri="{C3380CC4-5D6E-409C-BE32-E72D297353CC}">
              <c16:uniqueId val="{00000001-6B18-44D2-B1CA-FAF83EE60F58}"/>
            </c:ext>
          </c:extLst>
        </c:ser>
        <c:dLbls>
          <c:dLblPos val="ctr"/>
          <c:showLegendKey val="0"/>
          <c:showVal val="1"/>
          <c:showCatName val="0"/>
          <c:showSerName val="0"/>
          <c:showPercent val="0"/>
          <c:showBubbleSize val="0"/>
        </c:dLbls>
        <c:gapWidth val="150"/>
        <c:overlap val="100"/>
        <c:axId val="22466400"/>
        <c:axId val="22476736"/>
      </c:barChart>
      <c:catAx>
        <c:axId val="22466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2476736"/>
        <c:crosses val="autoZero"/>
        <c:auto val="1"/>
        <c:lblAlgn val="ctr"/>
        <c:lblOffset val="100"/>
        <c:noMultiLvlLbl val="0"/>
      </c:catAx>
      <c:valAx>
        <c:axId val="22476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2466400"/>
        <c:crosses val="autoZero"/>
        <c:crossBetween val="between"/>
      </c:valAx>
      <c:spPr>
        <a:noFill/>
        <a:ln>
          <a:noFill/>
        </a:ln>
        <a:effectLst/>
      </c:spPr>
    </c:plotArea>
    <c:legend>
      <c:legendPos val="b"/>
      <c:layout>
        <c:manualLayout>
          <c:xMode val="edge"/>
          <c:yMode val="edge"/>
          <c:x val="6.2234803668380342E-2"/>
          <c:y val="0.88206147326850526"/>
          <c:w val="0.82007606749060646"/>
          <c:h val="0.115022442474936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72808989206175"/>
          <c:y val="4.9812979774528775E-2"/>
          <c:w val="0.71802473223422913"/>
          <c:h val="0.7750089702521501"/>
        </c:manualLayout>
      </c:layout>
      <c:barChart>
        <c:barDir val="bar"/>
        <c:grouping val="stacked"/>
        <c:varyColors val="0"/>
        <c:ser>
          <c:idx val="0"/>
          <c:order val="0"/>
          <c:tx>
            <c:strRef>
              <c:f>'W Q25'!$U$51</c:f>
              <c:strCache>
                <c:ptCount val="1"/>
                <c:pt idx="0">
                  <c:v>Monetäre Vergütung + Unterstützung | Compenso monetario e sostegno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Q25'!$T$52:$T$56</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Q25'!$U$52:$U$56</c:f>
              <c:numCache>
                <c:formatCode>0.0</c:formatCode>
                <c:ptCount val="5"/>
                <c:pt idx="0">
                  <c:v>23.076923076923077</c:v>
                </c:pt>
                <c:pt idx="1">
                  <c:v>6.25</c:v>
                </c:pt>
                <c:pt idx="2">
                  <c:v>29.787234042553191</c:v>
                </c:pt>
                <c:pt idx="3">
                  <c:v>13.888888888888889</c:v>
                </c:pt>
                <c:pt idx="4">
                  <c:v>40</c:v>
                </c:pt>
              </c:numCache>
            </c:numRef>
          </c:val>
          <c:extLst>
            <c:ext xmlns:c16="http://schemas.microsoft.com/office/drawing/2014/chart" uri="{C3380CC4-5D6E-409C-BE32-E72D297353CC}">
              <c16:uniqueId val="{00000000-2C41-4BBE-B166-0AABE88E8E31}"/>
            </c:ext>
          </c:extLst>
        </c:ser>
        <c:ser>
          <c:idx val="1"/>
          <c:order val="1"/>
          <c:tx>
            <c:strRef>
              <c:f>'W Q25'!$V$51</c:f>
              <c:strCache>
                <c:ptCount val="1"/>
                <c:pt idx="0">
                  <c:v>Nur monetäre Vergütung | Solo compenso monetario</c:v>
                </c:pt>
              </c:strCache>
            </c:strRef>
          </c:tx>
          <c:spPr>
            <a:solidFill>
              <a:schemeClr val="accent1">
                <a:lumMod val="60000"/>
                <a:lumOff val="40000"/>
              </a:schemeClr>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6-2C41-4BBE-B166-0AABE88E8E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Q25'!$T$52:$T$56</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Q25'!$V$52:$V$56</c:f>
              <c:numCache>
                <c:formatCode>0.0</c:formatCode>
                <c:ptCount val="5"/>
                <c:pt idx="0">
                  <c:v>31.983805668016196</c:v>
                </c:pt>
                <c:pt idx="1">
                  <c:v>5.2083333333333339</c:v>
                </c:pt>
                <c:pt idx="2">
                  <c:v>17.021276595744681</c:v>
                </c:pt>
                <c:pt idx="3">
                  <c:v>25</c:v>
                </c:pt>
                <c:pt idx="4">
                  <c:v>0</c:v>
                </c:pt>
              </c:numCache>
            </c:numRef>
          </c:val>
          <c:extLst>
            <c:ext xmlns:c16="http://schemas.microsoft.com/office/drawing/2014/chart" uri="{C3380CC4-5D6E-409C-BE32-E72D297353CC}">
              <c16:uniqueId val="{00000001-2C41-4BBE-B166-0AABE88E8E31}"/>
            </c:ext>
          </c:extLst>
        </c:ser>
        <c:ser>
          <c:idx val="2"/>
          <c:order val="2"/>
          <c:tx>
            <c:strRef>
              <c:f>'W Q25'!$W$51</c:f>
              <c:strCache>
                <c:ptCount val="1"/>
                <c:pt idx="0">
                  <c:v>Nur Unterstützung | Solo altro sostegno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Q25'!$T$52:$T$56</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Q25'!$W$52:$W$56</c:f>
              <c:numCache>
                <c:formatCode>0.0</c:formatCode>
                <c:ptCount val="5"/>
                <c:pt idx="0">
                  <c:v>15.384615384615385</c:v>
                </c:pt>
                <c:pt idx="1">
                  <c:v>28.125</c:v>
                </c:pt>
                <c:pt idx="2">
                  <c:v>25.531914893617021</c:v>
                </c:pt>
                <c:pt idx="3">
                  <c:v>25</c:v>
                </c:pt>
                <c:pt idx="4">
                  <c:v>40</c:v>
                </c:pt>
              </c:numCache>
            </c:numRef>
          </c:val>
          <c:extLst>
            <c:ext xmlns:c16="http://schemas.microsoft.com/office/drawing/2014/chart" uri="{C3380CC4-5D6E-409C-BE32-E72D297353CC}">
              <c16:uniqueId val="{00000002-2C41-4BBE-B166-0AABE88E8E31}"/>
            </c:ext>
          </c:extLst>
        </c:ser>
        <c:ser>
          <c:idx val="3"/>
          <c:order val="3"/>
          <c:tx>
            <c:strRef>
              <c:f>'W Q25'!$X$51</c:f>
              <c:strCache>
                <c:ptCount val="1"/>
                <c:pt idx="0">
                  <c:v>Keine Form der Vergütung | Nessuna forma di compenso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Q25'!$T$52:$T$56</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Q25'!$X$52:$X$56</c:f>
              <c:numCache>
                <c:formatCode>0.0</c:formatCode>
                <c:ptCount val="5"/>
                <c:pt idx="0">
                  <c:v>29.554655870445345</c:v>
                </c:pt>
                <c:pt idx="1">
                  <c:v>60.416666666666664</c:v>
                </c:pt>
                <c:pt idx="2">
                  <c:v>27.659574468085108</c:v>
                </c:pt>
                <c:pt idx="3">
                  <c:v>36.111111111111107</c:v>
                </c:pt>
                <c:pt idx="4">
                  <c:v>20</c:v>
                </c:pt>
              </c:numCache>
            </c:numRef>
          </c:val>
          <c:extLst>
            <c:ext xmlns:c16="http://schemas.microsoft.com/office/drawing/2014/chart" uri="{C3380CC4-5D6E-409C-BE32-E72D297353CC}">
              <c16:uniqueId val="{00000003-2C41-4BBE-B166-0AABE88E8E31}"/>
            </c:ext>
          </c:extLst>
        </c:ser>
        <c:dLbls>
          <c:dLblPos val="ctr"/>
          <c:showLegendKey val="0"/>
          <c:showVal val="1"/>
          <c:showCatName val="0"/>
          <c:showSerName val="0"/>
          <c:showPercent val="0"/>
          <c:showBubbleSize val="0"/>
        </c:dLbls>
        <c:gapWidth val="150"/>
        <c:overlap val="100"/>
        <c:axId val="22481088"/>
        <c:axId val="22464224"/>
      </c:barChart>
      <c:catAx>
        <c:axId val="224810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2464224"/>
        <c:crosses val="autoZero"/>
        <c:auto val="1"/>
        <c:lblAlgn val="ctr"/>
        <c:lblOffset val="100"/>
        <c:noMultiLvlLbl val="0"/>
      </c:catAx>
      <c:valAx>
        <c:axId val="2246422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2481088"/>
        <c:crosses val="autoZero"/>
        <c:crossBetween val="between"/>
      </c:valAx>
      <c:spPr>
        <a:noFill/>
        <a:ln>
          <a:noFill/>
        </a:ln>
        <a:effectLst/>
      </c:spPr>
    </c:plotArea>
    <c:legend>
      <c:legendPos val="b"/>
      <c:layout>
        <c:manualLayout>
          <c:xMode val="edge"/>
          <c:yMode val="edge"/>
          <c:x val="2.2550027867820803E-3"/>
          <c:y val="0.87981263559713441"/>
          <c:w val="0.99603793508863592"/>
          <c:h val="0.114375094416927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317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55246913580253E-2"/>
          <c:y val="0.11574074074074074"/>
          <c:w val="0.4857087742504409"/>
          <c:h val="0.80314049285505973"/>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26F-4985-9386-CDFD9BC7521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26F-4985-9386-CDFD9BC7521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26F-4985-9386-CDFD9BC7521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26F-4985-9386-CDFD9BC7521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('Q25-26 new'!$W$6,'Q25-26 new'!$Y$6,'Q25-26 new'!$AA$6,'Q25-26 new'!$AC$6)</c:f>
              <c:strCache>
                <c:ptCount val="4"/>
                <c:pt idx="0">
                  <c:v>Monetäre Vergütung + Unterstützung | Compenso monetario e sostegno</c:v>
                </c:pt>
                <c:pt idx="1">
                  <c:v>Nur monetäre Vergütung | Solo compenso monetario</c:v>
                </c:pt>
                <c:pt idx="2">
                  <c:v>Nur Unterstützung | Solo altro sostegno</c:v>
                </c:pt>
                <c:pt idx="3">
                  <c:v>Keine Form der Vergütung | Nessuna forma di compenso</c:v>
                </c:pt>
              </c:strCache>
            </c:strRef>
          </c:cat>
          <c:val>
            <c:numRef>
              <c:f>('Q25-26 new'!$W$7,'Q25-26 new'!$Y$7,'Q25-26 new'!$AA$7,'Q25-26 new'!$AC$7)</c:f>
              <c:numCache>
                <c:formatCode>0.0</c:formatCode>
                <c:ptCount val="4"/>
                <c:pt idx="0">
                  <c:v>19.534883720930232</c:v>
                </c:pt>
                <c:pt idx="1">
                  <c:v>23.255813953488371</c:v>
                </c:pt>
                <c:pt idx="2">
                  <c:v>20.465116279069768</c:v>
                </c:pt>
                <c:pt idx="3">
                  <c:v>36.744186046511629</c:v>
                </c:pt>
              </c:numCache>
            </c:numRef>
          </c:val>
          <c:extLst>
            <c:ext xmlns:c16="http://schemas.microsoft.com/office/drawing/2014/chart" uri="{C3380CC4-5D6E-409C-BE32-E72D297353CC}">
              <c16:uniqueId val="{00000008-126F-4985-9386-CDFD9BC75219}"/>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legend>
      <c:legendPos val="b"/>
      <c:layout>
        <c:manualLayout>
          <c:xMode val="edge"/>
          <c:yMode val="edge"/>
          <c:x val="0.60586803064373052"/>
          <c:y val="0.19311242344706911"/>
          <c:w val="0.39143666053860421"/>
          <c:h val="0.5985542432195976"/>
        </c:manualLayout>
      </c:layout>
      <c:overlay val="0"/>
      <c:spPr>
        <a:noFill/>
        <a:ln>
          <a:no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72808989206175"/>
          <c:y val="4.9812979774528775E-2"/>
          <c:w val="0.71802473223422913"/>
          <c:h val="0.7750089702521501"/>
        </c:manualLayout>
      </c:layout>
      <c:barChart>
        <c:barDir val="bar"/>
        <c:grouping val="stacked"/>
        <c:varyColors val="0"/>
        <c:ser>
          <c:idx val="0"/>
          <c:order val="0"/>
          <c:tx>
            <c:strRef>
              <c:f>'W Q25'!$U$51</c:f>
              <c:strCache>
                <c:ptCount val="1"/>
                <c:pt idx="0">
                  <c:v>Monetäre Vergütung + Unterstützung | Compenso monetario e sostegno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Q25'!$T$52:$T$56</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Q25'!$U$52:$U$56</c:f>
              <c:numCache>
                <c:formatCode>0.0</c:formatCode>
                <c:ptCount val="5"/>
                <c:pt idx="0">
                  <c:v>23.076923076923077</c:v>
                </c:pt>
                <c:pt idx="1">
                  <c:v>6.25</c:v>
                </c:pt>
                <c:pt idx="2">
                  <c:v>29.787234042553191</c:v>
                </c:pt>
                <c:pt idx="3">
                  <c:v>13.888888888888889</c:v>
                </c:pt>
                <c:pt idx="4">
                  <c:v>40</c:v>
                </c:pt>
              </c:numCache>
            </c:numRef>
          </c:val>
          <c:extLst>
            <c:ext xmlns:c16="http://schemas.microsoft.com/office/drawing/2014/chart" uri="{C3380CC4-5D6E-409C-BE32-E72D297353CC}">
              <c16:uniqueId val="{00000000-2C41-4BBE-B166-0AABE88E8E31}"/>
            </c:ext>
          </c:extLst>
        </c:ser>
        <c:ser>
          <c:idx val="1"/>
          <c:order val="1"/>
          <c:tx>
            <c:strRef>
              <c:f>'W Q25'!$V$51</c:f>
              <c:strCache>
                <c:ptCount val="1"/>
                <c:pt idx="0">
                  <c:v>Nur monetäre Vergütung | Solo compenso monetario</c:v>
                </c:pt>
              </c:strCache>
            </c:strRef>
          </c:tx>
          <c:spPr>
            <a:solidFill>
              <a:schemeClr val="accent1">
                <a:lumMod val="60000"/>
                <a:lumOff val="40000"/>
              </a:schemeClr>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6-2C41-4BBE-B166-0AABE88E8E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Q25'!$T$52:$T$56</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Q25'!$V$52:$V$56</c:f>
              <c:numCache>
                <c:formatCode>0.0</c:formatCode>
                <c:ptCount val="5"/>
                <c:pt idx="0">
                  <c:v>31.983805668016196</c:v>
                </c:pt>
                <c:pt idx="1">
                  <c:v>5.2083333333333339</c:v>
                </c:pt>
                <c:pt idx="2">
                  <c:v>17.021276595744681</c:v>
                </c:pt>
                <c:pt idx="3">
                  <c:v>25</c:v>
                </c:pt>
                <c:pt idx="4">
                  <c:v>0</c:v>
                </c:pt>
              </c:numCache>
            </c:numRef>
          </c:val>
          <c:extLst>
            <c:ext xmlns:c16="http://schemas.microsoft.com/office/drawing/2014/chart" uri="{C3380CC4-5D6E-409C-BE32-E72D297353CC}">
              <c16:uniqueId val="{00000001-2C41-4BBE-B166-0AABE88E8E31}"/>
            </c:ext>
          </c:extLst>
        </c:ser>
        <c:ser>
          <c:idx val="2"/>
          <c:order val="2"/>
          <c:tx>
            <c:strRef>
              <c:f>'W Q25'!$W$51</c:f>
              <c:strCache>
                <c:ptCount val="1"/>
                <c:pt idx="0">
                  <c:v>Nur Unterstützung | Solo altro sostegno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Q25'!$T$52:$T$56</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Q25'!$W$52:$W$56</c:f>
              <c:numCache>
                <c:formatCode>0.0</c:formatCode>
                <c:ptCount val="5"/>
                <c:pt idx="0">
                  <c:v>15.384615384615385</c:v>
                </c:pt>
                <c:pt idx="1">
                  <c:v>28.125</c:v>
                </c:pt>
                <c:pt idx="2">
                  <c:v>25.531914893617021</c:v>
                </c:pt>
                <c:pt idx="3">
                  <c:v>25</c:v>
                </c:pt>
                <c:pt idx="4">
                  <c:v>40</c:v>
                </c:pt>
              </c:numCache>
            </c:numRef>
          </c:val>
          <c:extLst>
            <c:ext xmlns:c16="http://schemas.microsoft.com/office/drawing/2014/chart" uri="{C3380CC4-5D6E-409C-BE32-E72D297353CC}">
              <c16:uniqueId val="{00000002-2C41-4BBE-B166-0AABE88E8E31}"/>
            </c:ext>
          </c:extLst>
        </c:ser>
        <c:ser>
          <c:idx val="3"/>
          <c:order val="3"/>
          <c:tx>
            <c:strRef>
              <c:f>'W Q25'!$X$51</c:f>
              <c:strCache>
                <c:ptCount val="1"/>
                <c:pt idx="0">
                  <c:v>Keine Form der Vergütung | Nessuna forma di compenso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Q25'!$T$52:$T$56</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Q25'!$X$52:$X$56</c:f>
              <c:numCache>
                <c:formatCode>0.0</c:formatCode>
                <c:ptCount val="5"/>
                <c:pt idx="0">
                  <c:v>29.554655870445345</c:v>
                </c:pt>
                <c:pt idx="1">
                  <c:v>60.416666666666664</c:v>
                </c:pt>
                <c:pt idx="2">
                  <c:v>27.659574468085108</c:v>
                </c:pt>
                <c:pt idx="3">
                  <c:v>36.111111111111107</c:v>
                </c:pt>
                <c:pt idx="4">
                  <c:v>20</c:v>
                </c:pt>
              </c:numCache>
            </c:numRef>
          </c:val>
          <c:extLst>
            <c:ext xmlns:c16="http://schemas.microsoft.com/office/drawing/2014/chart" uri="{C3380CC4-5D6E-409C-BE32-E72D297353CC}">
              <c16:uniqueId val="{00000003-2C41-4BBE-B166-0AABE88E8E31}"/>
            </c:ext>
          </c:extLst>
        </c:ser>
        <c:dLbls>
          <c:dLblPos val="ctr"/>
          <c:showLegendKey val="0"/>
          <c:showVal val="1"/>
          <c:showCatName val="0"/>
          <c:showSerName val="0"/>
          <c:showPercent val="0"/>
          <c:showBubbleSize val="0"/>
        </c:dLbls>
        <c:gapWidth val="150"/>
        <c:overlap val="100"/>
        <c:axId val="22489792"/>
        <c:axId val="22491968"/>
      </c:barChart>
      <c:catAx>
        <c:axId val="224897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2491968"/>
        <c:crosses val="autoZero"/>
        <c:auto val="1"/>
        <c:lblAlgn val="ctr"/>
        <c:lblOffset val="100"/>
        <c:noMultiLvlLbl val="0"/>
      </c:catAx>
      <c:valAx>
        <c:axId val="2249196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2489792"/>
        <c:crosses val="autoZero"/>
        <c:crossBetween val="between"/>
      </c:valAx>
      <c:spPr>
        <a:noFill/>
        <a:ln>
          <a:noFill/>
        </a:ln>
        <a:effectLst/>
      </c:spPr>
    </c:plotArea>
    <c:legend>
      <c:legendPos val="b"/>
      <c:layout>
        <c:manualLayout>
          <c:xMode val="edge"/>
          <c:yMode val="edge"/>
          <c:x val="2.2550027867820803E-3"/>
          <c:y val="0.87981263559713441"/>
          <c:w val="0.99603793508863592"/>
          <c:h val="0.114375094416927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317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Source Sans Pro Light" panose="020B0403030403020204" pitchFamily="34" charset="0"/>
                <a:ea typeface="+mn-ea"/>
                <a:cs typeface="+mn-cs"/>
              </a:defRPr>
            </a:pPr>
            <a:r>
              <a:rPr lang="it-IT" sz="800">
                <a:solidFill>
                  <a:sysClr val="windowText" lastClr="000000"/>
                </a:solidFill>
              </a:rPr>
              <a:t>*Ohne Südtirol | Senza l'Alto Adige</a:t>
            </a:r>
          </a:p>
          <a:p>
            <a:pPr algn="l">
              <a:defRPr/>
            </a:pPr>
            <a:r>
              <a:rPr lang="it-IT" sz="800">
                <a:solidFill>
                  <a:sysClr val="windowText" lastClr="000000"/>
                </a:solidFill>
              </a:rPr>
              <a:t>** Ohne D A CH - Staaten | Senza Paesi tedescofoni </a:t>
            </a:r>
          </a:p>
        </c:rich>
      </c:tx>
      <c:layout>
        <c:manualLayout>
          <c:xMode val="edge"/>
          <c:yMode val="edge"/>
          <c:x val="1.7751016930984097E-2"/>
          <c:y val="0.92916419863669675"/>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Source Sans Pro Light" panose="020B0403030403020204" pitchFamily="34" charset="0"/>
              <a:ea typeface="+mn-ea"/>
              <a:cs typeface="+mn-cs"/>
            </a:defRPr>
          </a:pPr>
          <a:endParaRPr lang="de-DE"/>
        </a:p>
      </c:txPr>
    </c:title>
    <c:autoTitleDeleted val="0"/>
    <c:plotArea>
      <c:layout>
        <c:manualLayout>
          <c:layoutTarget val="inner"/>
          <c:xMode val="edge"/>
          <c:yMode val="edge"/>
          <c:x val="0.29082689643748211"/>
          <c:y val="1.570991101015012E-2"/>
          <c:w val="0.71802473223422913"/>
          <c:h val="0.7750089702521501"/>
        </c:manualLayout>
      </c:layout>
      <c:barChart>
        <c:barDir val="bar"/>
        <c:grouping val="percentStacked"/>
        <c:varyColors val="0"/>
        <c:ser>
          <c:idx val="0"/>
          <c:order val="0"/>
          <c:tx>
            <c:strRef>
              <c:f>'W Q25'!$U$51</c:f>
              <c:strCache>
                <c:ptCount val="1"/>
                <c:pt idx="0">
                  <c:v>Monetäre Vergütung + Unterstützung | Compenso monetario e sostegno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bilingui'!$A$15:$A$18</c:f>
              <c:strCache>
                <c:ptCount val="4"/>
                <c:pt idx="0">
                  <c:v>Praktikum in Südtirol
Tirocinio in Alto Adige (N=276)</c:v>
                </c:pt>
                <c:pt idx="1">
                  <c:v>Praktikum in Italien*
Tirocinio in Italia* (N=86)</c:v>
                </c:pt>
                <c:pt idx="2">
                  <c:v>Praktikum im deutschsprachigen Ausland
Tirocinio nei Paesi tedescofoni (N=48)</c:v>
                </c:pt>
                <c:pt idx="3">
                  <c:v>Praktikum im Ausland**
Tirocinio all'estero** (N=24)</c:v>
                </c:pt>
              </c:strCache>
            </c:strRef>
          </c:cat>
          <c:val>
            <c:numRef>
              <c:f>'Q25-26 new'!$W$33:$W$36</c:f>
              <c:numCache>
                <c:formatCode>###0.0%</c:formatCode>
                <c:ptCount val="4"/>
                <c:pt idx="0">
                  <c:v>0.23791821561338289</c:v>
                </c:pt>
                <c:pt idx="1">
                  <c:v>9.3023255813953487E-2</c:v>
                </c:pt>
                <c:pt idx="2">
                  <c:v>0.21276595744680851</c:v>
                </c:pt>
                <c:pt idx="3">
                  <c:v>8.3333333333333315E-2</c:v>
                </c:pt>
              </c:numCache>
            </c:numRef>
          </c:val>
          <c:extLst>
            <c:ext xmlns:c16="http://schemas.microsoft.com/office/drawing/2014/chart" uri="{C3380CC4-5D6E-409C-BE32-E72D297353CC}">
              <c16:uniqueId val="{00000000-2C41-4BBE-B166-0AABE88E8E31}"/>
            </c:ext>
          </c:extLst>
        </c:ser>
        <c:ser>
          <c:idx val="1"/>
          <c:order val="1"/>
          <c:tx>
            <c:strRef>
              <c:f>'W Q25'!$V$51</c:f>
              <c:strCache>
                <c:ptCount val="1"/>
                <c:pt idx="0">
                  <c:v>Nur monetäre Vergütung | Solo compenso monetario</c:v>
                </c:pt>
              </c:strCache>
            </c:strRef>
          </c:tx>
          <c:spPr>
            <a:solidFill>
              <a:schemeClr val="accent1">
                <a:lumMod val="60000"/>
                <a:lumOff val="40000"/>
              </a:schemeClr>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6-2C41-4BBE-B166-0AABE88E8E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bilingui'!$A$15:$A$18</c:f>
              <c:strCache>
                <c:ptCount val="4"/>
                <c:pt idx="0">
                  <c:v>Praktikum in Südtirol
Tirocinio in Alto Adige (N=276)</c:v>
                </c:pt>
                <c:pt idx="1">
                  <c:v>Praktikum in Italien*
Tirocinio in Italia* (N=86)</c:v>
                </c:pt>
                <c:pt idx="2">
                  <c:v>Praktikum im deutschsprachigen Ausland
Tirocinio nei Paesi tedescofoni (N=48)</c:v>
                </c:pt>
                <c:pt idx="3">
                  <c:v>Praktikum im Ausland**
Tirocinio all'estero** (N=24)</c:v>
                </c:pt>
              </c:strCache>
            </c:strRef>
          </c:cat>
          <c:val>
            <c:numRef>
              <c:f>'Q25-26 new'!$Y$33:$Y$36</c:f>
              <c:numCache>
                <c:formatCode>###0.0%</c:formatCode>
                <c:ptCount val="4"/>
                <c:pt idx="0">
                  <c:v>0.23791821561338289</c:v>
                </c:pt>
                <c:pt idx="1">
                  <c:v>0.15116279069767441</c:v>
                </c:pt>
                <c:pt idx="2">
                  <c:v>0.46808510638297873</c:v>
                </c:pt>
                <c:pt idx="3">
                  <c:v>4.1666666666666657E-2</c:v>
                </c:pt>
              </c:numCache>
            </c:numRef>
          </c:val>
          <c:extLst>
            <c:ext xmlns:c16="http://schemas.microsoft.com/office/drawing/2014/chart" uri="{C3380CC4-5D6E-409C-BE32-E72D297353CC}">
              <c16:uniqueId val="{00000001-2C41-4BBE-B166-0AABE88E8E31}"/>
            </c:ext>
          </c:extLst>
        </c:ser>
        <c:ser>
          <c:idx val="2"/>
          <c:order val="2"/>
          <c:tx>
            <c:strRef>
              <c:f>'W Q25'!$W$51</c:f>
              <c:strCache>
                <c:ptCount val="1"/>
                <c:pt idx="0">
                  <c:v>Nur Unterstützung | Solo altro sostegno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bilingui'!$A$15:$A$18</c:f>
              <c:strCache>
                <c:ptCount val="4"/>
                <c:pt idx="0">
                  <c:v>Praktikum in Südtirol
Tirocinio in Alto Adige (N=276)</c:v>
                </c:pt>
                <c:pt idx="1">
                  <c:v>Praktikum in Italien*
Tirocinio in Italia* (N=86)</c:v>
                </c:pt>
                <c:pt idx="2">
                  <c:v>Praktikum im deutschsprachigen Ausland
Tirocinio nei Paesi tedescofoni (N=48)</c:v>
                </c:pt>
                <c:pt idx="3">
                  <c:v>Praktikum im Ausland**
Tirocinio all'estero** (N=24)</c:v>
                </c:pt>
              </c:strCache>
            </c:strRef>
          </c:cat>
          <c:val>
            <c:numRef>
              <c:f>'Q25-26 new'!$AA$33:$AA$36</c:f>
              <c:numCache>
                <c:formatCode>###0.0%</c:formatCode>
                <c:ptCount val="4"/>
                <c:pt idx="0">
                  <c:v>0.19330855018587362</c:v>
                </c:pt>
                <c:pt idx="1">
                  <c:v>0.27906976744186046</c:v>
                </c:pt>
                <c:pt idx="2">
                  <c:v>8.5106382978723402E-2</c:v>
                </c:pt>
                <c:pt idx="3">
                  <c:v>0.33333333333333326</c:v>
                </c:pt>
              </c:numCache>
            </c:numRef>
          </c:val>
          <c:extLst>
            <c:ext xmlns:c16="http://schemas.microsoft.com/office/drawing/2014/chart" uri="{C3380CC4-5D6E-409C-BE32-E72D297353CC}">
              <c16:uniqueId val="{00000002-2C41-4BBE-B166-0AABE88E8E31}"/>
            </c:ext>
          </c:extLst>
        </c:ser>
        <c:ser>
          <c:idx val="3"/>
          <c:order val="3"/>
          <c:tx>
            <c:strRef>
              <c:f>'W Q25'!$X$51</c:f>
              <c:strCache>
                <c:ptCount val="1"/>
                <c:pt idx="0">
                  <c:v>Keine Form der Vergütung | Nessuna forma di compenso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bilingui'!$A$15:$A$18</c:f>
              <c:strCache>
                <c:ptCount val="4"/>
                <c:pt idx="0">
                  <c:v>Praktikum in Südtirol
Tirocinio in Alto Adige (N=276)</c:v>
                </c:pt>
                <c:pt idx="1">
                  <c:v>Praktikum in Italien*
Tirocinio in Italia* (N=86)</c:v>
                </c:pt>
                <c:pt idx="2">
                  <c:v>Praktikum im deutschsprachigen Ausland
Tirocinio nei Paesi tedescofoni (N=48)</c:v>
                </c:pt>
                <c:pt idx="3">
                  <c:v>Praktikum im Ausland**
Tirocinio all'estero** (N=24)</c:v>
                </c:pt>
              </c:strCache>
            </c:strRef>
          </c:cat>
          <c:val>
            <c:numRef>
              <c:f>'Q25-26 new'!$AC$33:$AC$36</c:f>
              <c:numCache>
                <c:formatCode>###0.0%</c:formatCode>
                <c:ptCount val="4"/>
                <c:pt idx="0">
                  <c:v>0.33085501858736061</c:v>
                </c:pt>
                <c:pt idx="1">
                  <c:v>0.47674418604651164</c:v>
                </c:pt>
                <c:pt idx="2">
                  <c:v>0.23404255319148937</c:v>
                </c:pt>
                <c:pt idx="3">
                  <c:v>0.54166666666666663</c:v>
                </c:pt>
              </c:numCache>
            </c:numRef>
          </c:val>
          <c:extLst>
            <c:ext xmlns:c16="http://schemas.microsoft.com/office/drawing/2014/chart" uri="{C3380CC4-5D6E-409C-BE32-E72D297353CC}">
              <c16:uniqueId val="{00000003-2C41-4BBE-B166-0AABE88E8E31}"/>
            </c:ext>
          </c:extLst>
        </c:ser>
        <c:dLbls>
          <c:dLblPos val="ctr"/>
          <c:showLegendKey val="0"/>
          <c:showVal val="1"/>
          <c:showCatName val="0"/>
          <c:showSerName val="0"/>
          <c:showPercent val="0"/>
          <c:showBubbleSize val="0"/>
        </c:dLbls>
        <c:gapWidth val="150"/>
        <c:overlap val="100"/>
        <c:axId val="22493056"/>
        <c:axId val="22483808"/>
      </c:barChart>
      <c:catAx>
        <c:axId val="224930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2483808"/>
        <c:crosses val="autoZero"/>
        <c:auto val="1"/>
        <c:lblAlgn val="ctr"/>
        <c:lblOffset val="100"/>
        <c:noMultiLvlLbl val="0"/>
      </c:catAx>
      <c:valAx>
        <c:axId val="224838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crossAx val="22493056"/>
        <c:crosses val="autoZero"/>
        <c:crossBetween val="between"/>
      </c:valAx>
      <c:spPr>
        <a:noFill/>
        <a:ln>
          <a:noFill/>
        </a:ln>
        <a:effectLst/>
      </c:spPr>
    </c:plotArea>
    <c:legend>
      <c:legendPos val="b"/>
      <c:layout>
        <c:manualLayout>
          <c:xMode val="edge"/>
          <c:yMode val="edge"/>
          <c:x val="0.33005658706113999"/>
          <c:y val="0.87981255510440959"/>
          <c:w val="0.48778803148305305"/>
          <c:h val="0.120187529141977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317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516674662978956"/>
          <c:y val="4.6296296296296294E-3"/>
          <c:w val="0.58445686224705784"/>
          <c:h val="0.69535238362216256"/>
        </c:manualLayout>
      </c:layout>
      <c:barChart>
        <c:barDir val="bar"/>
        <c:grouping val="stacked"/>
        <c:varyColors val="0"/>
        <c:ser>
          <c:idx val="0"/>
          <c:order val="0"/>
          <c:tx>
            <c:strRef>
              <c:f>'W Q27_Split'!$AF$5</c:f>
              <c:strCache>
                <c:ptCount val="1"/>
                <c:pt idx="0">
                  <c:v>Sehr angemessen | Molto adeguato</c:v>
                </c:pt>
              </c:strCache>
            </c:strRef>
          </c:tx>
          <c:spPr>
            <a:solidFill>
              <a:schemeClr val="accent1"/>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7800-48F3-A565-70F49CF0E3D0}"/>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Q27_Split'!$AE$6:$AE$9</c:f>
              <c:strCache>
                <c:ptCount val="4"/>
                <c:pt idx="0">
                  <c:v>Praktikum in Südtirol
Tirocinio in Alto Adige (N=181)</c:v>
                </c:pt>
                <c:pt idx="1">
                  <c:v>Praktikum in Italien*
Tirocinio in Italia* (N=45)</c:v>
                </c:pt>
                <c:pt idx="2">
                  <c:v>Praktikum im deutschsprachigen Ausland
Tirocinio nei Paesi tedescofoni (N=36)</c:v>
                </c:pt>
                <c:pt idx="3">
                  <c:v>Praktikum im Ausland**
Tirocinio all'estero** (N=4)</c:v>
                </c:pt>
              </c:strCache>
            </c:strRef>
          </c:cat>
          <c:val>
            <c:numRef>
              <c:f>'W Q27_Split'!$AF$6:$AF$9</c:f>
              <c:numCache>
                <c:formatCode>0.0</c:formatCode>
                <c:ptCount val="4"/>
                <c:pt idx="0">
                  <c:v>33.701657458563538</c:v>
                </c:pt>
                <c:pt idx="1">
                  <c:v>24.444444444444443</c:v>
                </c:pt>
                <c:pt idx="2">
                  <c:v>44.444444444444443</c:v>
                </c:pt>
                <c:pt idx="3">
                  <c:v>0</c:v>
                </c:pt>
              </c:numCache>
            </c:numRef>
          </c:val>
          <c:extLst>
            <c:ext xmlns:c16="http://schemas.microsoft.com/office/drawing/2014/chart" uri="{C3380CC4-5D6E-409C-BE32-E72D297353CC}">
              <c16:uniqueId val="{00000001-7800-48F3-A565-70F49CF0E3D0}"/>
            </c:ext>
          </c:extLst>
        </c:ser>
        <c:ser>
          <c:idx val="1"/>
          <c:order val="1"/>
          <c:tx>
            <c:strRef>
              <c:f>'W Q27_Split'!$AG$5</c:f>
              <c:strCache>
                <c:ptCount val="1"/>
                <c:pt idx="0">
                  <c:v>Eher angemessen | Piuttosto adeguato</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Q27_Split'!$AE$6:$AE$9</c:f>
              <c:strCache>
                <c:ptCount val="4"/>
                <c:pt idx="0">
                  <c:v>Praktikum in Südtirol
Tirocinio in Alto Adige (N=181)</c:v>
                </c:pt>
                <c:pt idx="1">
                  <c:v>Praktikum in Italien*
Tirocinio in Italia* (N=45)</c:v>
                </c:pt>
                <c:pt idx="2">
                  <c:v>Praktikum im deutschsprachigen Ausland
Tirocinio nei Paesi tedescofoni (N=36)</c:v>
                </c:pt>
                <c:pt idx="3">
                  <c:v>Praktikum im Ausland**
Tirocinio all'estero** (N=4)</c:v>
                </c:pt>
              </c:strCache>
            </c:strRef>
          </c:cat>
          <c:val>
            <c:numRef>
              <c:f>'W Q27_Split'!$AG$6:$AG$9</c:f>
              <c:numCache>
                <c:formatCode>0.0</c:formatCode>
                <c:ptCount val="4"/>
                <c:pt idx="0">
                  <c:v>48.066298342541437</c:v>
                </c:pt>
                <c:pt idx="1">
                  <c:v>48.888888888888886</c:v>
                </c:pt>
                <c:pt idx="2">
                  <c:v>30.555555555555557</c:v>
                </c:pt>
                <c:pt idx="3">
                  <c:v>81.818181818181827</c:v>
                </c:pt>
              </c:numCache>
            </c:numRef>
          </c:val>
          <c:extLst>
            <c:ext xmlns:c16="http://schemas.microsoft.com/office/drawing/2014/chart" uri="{C3380CC4-5D6E-409C-BE32-E72D297353CC}">
              <c16:uniqueId val="{00000002-7800-48F3-A565-70F49CF0E3D0}"/>
            </c:ext>
          </c:extLst>
        </c:ser>
        <c:ser>
          <c:idx val="2"/>
          <c:order val="2"/>
          <c:tx>
            <c:strRef>
              <c:f>'W Q27_Split'!$AH$5</c:f>
              <c:strCache>
                <c:ptCount val="1"/>
                <c:pt idx="0">
                  <c:v>Kaum angemessen | Poco adeguato</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Q27_Split'!$AE$6:$AE$9</c:f>
              <c:strCache>
                <c:ptCount val="4"/>
                <c:pt idx="0">
                  <c:v>Praktikum in Südtirol
Tirocinio in Alto Adige (N=181)</c:v>
                </c:pt>
                <c:pt idx="1">
                  <c:v>Praktikum in Italien*
Tirocinio in Italia* (N=45)</c:v>
                </c:pt>
                <c:pt idx="2">
                  <c:v>Praktikum im deutschsprachigen Ausland
Tirocinio nei Paesi tedescofoni (N=36)</c:v>
                </c:pt>
                <c:pt idx="3">
                  <c:v>Praktikum im Ausland**
Tirocinio all'estero** (N=4)</c:v>
                </c:pt>
              </c:strCache>
            </c:strRef>
          </c:cat>
          <c:val>
            <c:numRef>
              <c:f>'W Q27_Split'!$AH$6:$AH$9</c:f>
              <c:numCache>
                <c:formatCode>0.0</c:formatCode>
                <c:ptCount val="4"/>
                <c:pt idx="0">
                  <c:v>16.574585635359114</c:v>
                </c:pt>
                <c:pt idx="1">
                  <c:v>24.444444444444443</c:v>
                </c:pt>
                <c:pt idx="2">
                  <c:v>22.222222222222221</c:v>
                </c:pt>
                <c:pt idx="3">
                  <c:v>18.181818181818183</c:v>
                </c:pt>
              </c:numCache>
            </c:numRef>
          </c:val>
          <c:extLst>
            <c:ext xmlns:c16="http://schemas.microsoft.com/office/drawing/2014/chart" uri="{C3380CC4-5D6E-409C-BE32-E72D297353CC}">
              <c16:uniqueId val="{00000003-7800-48F3-A565-70F49CF0E3D0}"/>
            </c:ext>
          </c:extLst>
        </c:ser>
        <c:ser>
          <c:idx val="3"/>
          <c:order val="3"/>
          <c:tx>
            <c:strRef>
              <c:f>'W Q27_Split'!$AI$5</c:f>
              <c:strCache>
                <c:ptCount val="1"/>
                <c:pt idx="0">
                  <c:v>Überhaupt nicht angemessen | Non adeguato</c:v>
                </c:pt>
              </c:strCache>
            </c:strRef>
          </c:tx>
          <c:spPr>
            <a:solidFill>
              <a:schemeClr val="accent2"/>
            </a:solidFill>
            <a:ln>
              <a:noFill/>
            </a:ln>
            <a:effectLst/>
          </c:spPr>
          <c:invertIfNegative val="0"/>
          <c:dLbls>
            <c:dLbl>
              <c:idx val="0"/>
              <c:layout>
                <c:manualLayout>
                  <c:x val="2.7777777777777776E-2"/>
                  <c:y val="4.62962962962962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00-48F3-A565-70F49CF0E3D0}"/>
                </c:ext>
              </c:extLst>
            </c:dLbl>
            <c:dLbl>
              <c:idx val="1"/>
              <c:layout>
                <c:manualLayout>
                  <c:x val="3.3333333333333333E-2"/>
                  <c:y val="-4.62962962962962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00-48F3-A565-70F49CF0E3D0}"/>
                </c:ext>
              </c:extLst>
            </c:dLbl>
            <c:dLbl>
              <c:idx val="2"/>
              <c:layout>
                <c:manualLayout>
                  <c:x val="2.1505376344086023E-2"/>
                  <c:y val="6.899522846384631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800-48F3-A565-70F49CF0E3D0}"/>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Q27_Split'!$AE$6:$AE$9</c:f>
              <c:strCache>
                <c:ptCount val="4"/>
                <c:pt idx="0">
                  <c:v>Praktikum in Südtirol
Tirocinio in Alto Adige (N=181)</c:v>
                </c:pt>
                <c:pt idx="1">
                  <c:v>Praktikum in Italien*
Tirocinio in Italia* (N=45)</c:v>
                </c:pt>
                <c:pt idx="2">
                  <c:v>Praktikum im deutschsprachigen Ausland
Tirocinio nei Paesi tedescofoni (N=36)</c:v>
                </c:pt>
                <c:pt idx="3">
                  <c:v>Praktikum im Ausland**
Tirocinio all'estero** (N=4)</c:v>
                </c:pt>
              </c:strCache>
            </c:strRef>
          </c:cat>
          <c:val>
            <c:numRef>
              <c:f>'W Q27_Split'!$AI$6:$AI$9</c:f>
              <c:numCache>
                <c:formatCode>0.0</c:formatCode>
                <c:ptCount val="4"/>
                <c:pt idx="0">
                  <c:v>1.6574585635359116</c:v>
                </c:pt>
                <c:pt idx="1">
                  <c:v>2.2222222222222223</c:v>
                </c:pt>
                <c:pt idx="2">
                  <c:v>2.7777777777777777</c:v>
                </c:pt>
                <c:pt idx="3">
                  <c:v>0</c:v>
                </c:pt>
              </c:numCache>
            </c:numRef>
          </c:val>
          <c:extLst>
            <c:ext xmlns:c16="http://schemas.microsoft.com/office/drawing/2014/chart" uri="{C3380CC4-5D6E-409C-BE32-E72D297353CC}">
              <c16:uniqueId val="{00000007-7800-48F3-A565-70F49CF0E3D0}"/>
            </c:ext>
          </c:extLst>
        </c:ser>
        <c:dLbls>
          <c:dLblPos val="ctr"/>
          <c:showLegendKey val="0"/>
          <c:showVal val="1"/>
          <c:showCatName val="0"/>
          <c:showSerName val="0"/>
          <c:showPercent val="0"/>
          <c:showBubbleSize val="0"/>
        </c:dLbls>
        <c:gapWidth val="150"/>
        <c:overlap val="100"/>
        <c:axId val="27101280"/>
        <c:axId val="27101824"/>
      </c:barChart>
      <c:catAx>
        <c:axId val="271012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27101824"/>
        <c:crosses val="autoZero"/>
        <c:auto val="1"/>
        <c:lblAlgn val="ctr"/>
        <c:lblOffset val="100"/>
        <c:noMultiLvlLbl val="0"/>
      </c:catAx>
      <c:valAx>
        <c:axId val="2710182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101280"/>
        <c:crosses val="autoZero"/>
        <c:crossBetween val="between"/>
      </c:valAx>
      <c:spPr>
        <a:noFill/>
        <a:ln>
          <a:noFill/>
        </a:ln>
        <a:effectLst/>
      </c:spPr>
    </c:plotArea>
    <c:legend>
      <c:legendPos val="b"/>
      <c:layout>
        <c:manualLayout>
          <c:xMode val="edge"/>
          <c:yMode val="edge"/>
          <c:x val="2.3894862604540022E-3"/>
          <c:y val="0.7784489872641327"/>
          <c:w val="0.99355468066491692"/>
          <c:h val="0.1171708018841684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de-DE"/>
    </a:p>
  </c:txPr>
  <c:printSettings>
    <c:headerFooter/>
    <c:pageMargins b="0.78740157499999996" l="0.7" r="0.7" t="0.78740157499999996" header="0.3" footer="0.3"/>
    <c:pageSetup orientation="portrait"/>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516674662978956"/>
          <c:y val="4.6296296296296294E-3"/>
          <c:w val="0.58445686224705784"/>
          <c:h val="0.69535238362216256"/>
        </c:manualLayout>
      </c:layout>
      <c:barChart>
        <c:barDir val="bar"/>
        <c:grouping val="stacked"/>
        <c:varyColors val="0"/>
        <c:ser>
          <c:idx val="0"/>
          <c:order val="0"/>
          <c:tx>
            <c:strRef>
              <c:f>'W Q27_Split'!$AF$11</c:f>
              <c:strCache>
                <c:ptCount val="1"/>
                <c:pt idx="0">
                  <c:v>Sehr angemessen | Molto adeguato</c:v>
                </c:pt>
              </c:strCache>
            </c:strRef>
          </c:tx>
          <c:spPr>
            <a:solidFill>
              <a:schemeClr val="accent1"/>
            </a:solidFill>
            <a:ln>
              <a:noFill/>
            </a:ln>
            <a:effectLst/>
          </c:spPr>
          <c:invertIfNegative val="0"/>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20-43C9-86D8-B761BC3FC246}"/>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Q27_Split'!$AE$12:$AE$16</c:f>
              <c:strCache>
                <c:ptCount val="5"/>
                <c:pt idx="0">
                  <c:v>Wirtschaftswissenschaften
Economia (N=174)</c:v>
                </c:pt>
                <c:pt idx="1">
                  <c:v>Bildungswissenschaften (*)
Scienze della formazione (*) (N=38)</c:v>
                </c:pt>
                <c:pt idx="2">
                  <c:v>Naturwissenschaften und Technik
Scienze e tecnologie (N=34)</c:v>
                </c:pt>
                <c:pt idx="3">
                  <c:v>Informatik
Informatica (N=23)</c:v>
                </c:pt>
                <c:pt idx="4">
                  <c:v>Design und Künste
Design e arti (N=4)</c:v>
                </c:pt>
              </c:strCache>
            </c:strRef>
          </c:cat>
          <c:val>
            <c:numRef>
              <c:f>'W Q27_Split'!$AF$12:$AF$16</c:f>
              <c:numCache>
                <c:formatCode>0.0</c:formatCode>
                <c:ptCount val="5"/>
                <c:pt idx="0">
                  <c:v>29.885057471264371</c:v>
                </c:pt>
                <c:pt idx="1">
                  <c:v>26.315789473684209</c:v>
                </c:pt>
                <c:pt idx="2">
                  <c:v>50</c:v>
                </c:pt>
                <c:pt idx="3">
                  <c:v>30.434782608695656</c:v>
                </c:pt>
                <c:pt idx="4">
                  <c:v>50</c:v>
                </c:pt>
              </c:numCache>
            </c:numRef>
          </c:val>
          <c:extLst>
            <c:ext xmlns:c16="http://schemas.microsoft.com/office/drawing/2014/chart" uri="{C3380CC4-5D6E-409C-BE32-E72D297353CC}">
              <c16:uniqueId val="{00000001-6220-43C9-86D8-B761BC3FC246}"/>
            </c:ext>
          </c:extLst>
        </c:ser>
        <c:ser>
          <c:idx val="1"/>
          <c:order val="1"/>
          <c:tx>
            <c:strRef>
              <c:f>'W Q27_Split'!$AG$11</c:f>
              <c:strCache>
                <c:ptCount val="1"/>
                <c:pt idx="0">
                  <c:v>Eher angemessen | Piuttosto adeguato</c:v>
                </c:pt>
              </c:strCache>
            </c:strRef>
          </c:tx>
          <c:spPr>
            <a:solidFill>
              <a:schemeClr val="accent3"/>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2-6220-43C9-86D8-B761BC3FC246}"/>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Q27_Split'!$AE$12:$AE$16</c:f>
              <c:strCache>
                <c:ptCount val="5"/>
                <c:pt idx="0">
                  <c:v>Wirtschaftswissenschaften
Economia (N=174)</c:v>
                </c:pt>
                <c:pt idx="1">
                  <c:v>Bildungswissenschaften (*)
Scienze della formazione (*) (N=38)</c:v>
                </c:pt>
                <c:pt idx="2">
                  <c:v>Naturwissenschaften und Technik
Scienze e tecnologie (N=34)</c:v>
                </c:pt>
                <c:pt idx="3">
                  <c:v>Informatik
Informatica (N=23)</c:v>
                </c:pt>
                <c:pt idx="4">
                  <c:v>Design und Künste
Design e arti (N=4)</c:v>
                </c:pt>
              </c:strCache>
            </c:strRef>
          </c:cat>
          <c:val>
            <c:numRef>
              <c:f>'W Q27_Split'!$AG$12:$AG$16</c:f>
              <c:numCache>
                <c:formatCode>0.0</c:formatCode>
                <c:ptCount val="5"/>
                <c:pt idx="0">
                  <c:v>47.701149425287355</c:v>
                </c:pt>
                <c:pt idx="1">
                  <c:v>52.631578947368418</c:v>
                </c:pt>
                <c:pt idx="2">
                  <c:v>38.235294117647058</c:v>
                </c:pt>
                <c:pt idx="3">
                  <c:v>56.521739130434781</c:v>
                </c:pt>
                <c:pt idx="4">
                  <c:v>0</c:v>
                </c:pt>
              </c:numCache>
            </c:numRef>
          </c:val>
          <c:extLst>
            <c:ext xmlns:c16="http://schemas.microsoft.com/office/drawing/2014/chart" uri="{C3380CC4-5D6E-409C-BE32-E72D297353CC}">
              <c16:uniqueId val="{00000003-6220-43C9-86D8-B761BC3FC246}"/>
            </c:ext>
          </c:extLst>
        </c:ser>
        <c:ser>
          <c:idx val="2"/>
          <c:order val="2"/>
          <c:tx>
            <c:strRef>
              <c:f>'W Q27_Split'!$AH$11</c:f>
              <c:strCache>
                <c:ptCount val="1"/>
                <c:pt idx="0">
                  <c:v>Kaum angemessen | Poco adeguato</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Q27_Split'!$AE$12:$AE$16</c:f>
              <c:strCache>
                <c:ptCount val="5"/>
                <c:pt idx="0">
                  <c:v>Wirtschaftswissenschaften
Economia (N=174)</c:v>
                </c:pt>
                <c:pt idx="1">
                  <c:v>Bildungswissenschaften (*)
Scienze della formazione (*) (N=38)</c:v>
                </c:pt>
                <c:pt idx="2">
                  <c:v>Naturwissenschaften und Technik
Scienze e tecnologie (N=34)</c:v>
                </c:pt>
                <c:pt idx="3">
                  <c:v>Informatik
Informatica (N=23)</c:v>
                </c:pt>
                <c:pt idx="4">
                  <c:v>Design und Künste
Design e arti (N=4)</c:v>
                </c:pt>
              </c:strCache>
            </c:strRef>
          </c:cat>
          <c:val>
            <c:numRef>
              <c:f>'W Q27_Split'!$AH$12:$AH$16</c:f>
              <c:numCache>
                <c:formatCode>0.0</c:formatCode>
                <c:ptCount val="5"/>
                <c:pt idx="0">
                  <c:v>20.114942528735632</c:v>
                </c:pt>
                <c:pt idx="1">
                  <c:v>18.421052631578945</c:v>
                </c:pt>
                <c:pt idx="2">
                  <c:v>11.76470588235294</c:v>
                </c:pt>
                <c:pt idx="3">
                  <c:v>13.043478260869565</c:v>
                </c:pt>
                <c:pt idx="4">
                  <c:v>50</c:v>
                </c:pt>
              </c:numCache>
            </c:numRef>
          </c:val>
          <c:extLst>
            <c:ext xmlns:c16="http://schemas.microsoft.com/office/drawing/2014/chart" uri="{C3380CC4-5D6E-409C-BE32-E72D297353CC}">
              <c16:uniqueId val="{00000004-6220-43C9-86D8-B761BC3FC246}"/>
            </c:ext>
          </c:extLst>
        </c:ser>
        <c:ser>
          <c:idx val="3"/>
          <c:order val="3"/>
          <c:tx>
            <c:strRef>
              <c:f>'W Q27_Split'!$AI$11</c:f>
              <c:strCache>
                <c:ptCount val="1"/>
                <c:pt idx="0">
                  <c:v>Überhaupt nicht angemessen | Non adeguato</c:v>
                </c:pt>
              </c:strCache>
            </c:strRef>
          </c:tx>
          <c:spPr>
            <a:solidFill>
              <a:schemeClr val="accent2"/>
            </a:solidFill>
            <a:ln>
              <a:noFill/>
            </a:ln>
            <a:effectLst/>
          </c:spPr>
          <c:invertIfNegative val="0"/>
          <c:dLbls>
            <c:dLbl>
              <c:idx val="0"/>
              <c:layout>
                <c:manualLayout>
                  <c:x val="1.7163984936665527E-2"/>
                  <c:y val="1.28826002012907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20-43C9-86D8-B761BC3FC246}"/>
                </c:ext>
              </c:extLst>
            </c:dLbl>
            <c:dLbl>
              <c:idx val="1"/>
              <c:layout>
                <c:manualLayout>
                  <c:x val="3.3333333333333333E-2"/>
                  <c:y val="-4.62962962962962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220-43C9-86D8-B761BC3FC246}"/>
                </c:ext>
              </c:extLst>
            </c:dLbl>
            <c:dLbl>
              <c:idx val="2"/>
              <c:delete val="1"/>
              <c:extLst>
                <c:ext xmlns:c15="http://schemas.microsoft.com/office/drawing/2012/chart" uri="{CE6537A1-D6FC-4f65-9D91-7224C49458BB}"/>
                <c:ext xmlns:c16="http://schemas.microsoft.com/office/drawing/2014/chart" uri="{C3380CC4-5D6E-409C-BE32-E72D297353CC}">
                  <c16:uniqueId val="{00000007-6220-43C9-86D8-B761BC3FC246}"/>
                </c:ext>
              </c:extLst>
            </c:dLbl>
            <c:dLbl>
              <c:idx val="3"/>
              <c:delete val="1"/>
              <c:extLst>
                <c:ext xmlns:c15="http://schemas.microsoft.com/office/drawing/2012/chart" uri="{CE6537A1-D6FC-4f65-9D91-7224C49458BB}"/>
                <c:ext xmlns:c16="http://schemas.microsoft.com/office/drawing/2014/chart" uri="{C3380CC4-5D6E-409C-BE32-E72D297353CC}">
                  <c16:uniqueId val="{00000008-6220-43C9-86D8-B761BC3FC246}"/>
                </c:ext>
              </c:extLst>
            </c:dLbl>
            <c:dLbl>
              <c:idx val="4"/>
              <c:delete val="1"/>
              <c:extLst>
                <c:ext xmlns:c15="http://schemas.microsoft.com/office/drawing/2012/chart" uri="{CE6537A1-D6FC-4f65-9D91-7224C49458BB}"/>
                <c:ext xmlns:c16="http://schemas.microsoft.com/office/drawing/2014/chart" uri="{C3380CC4-5D6E-409C-BE32-E72D297353CC}">
                  <c16:uniqueId val="{00000009-6220-43C9-86D8-B761BC3FC24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Q27_Split'!$AE$12:$AE$16</c:f>
              <c:strCache>
                <c:ptCount val="5"/>
                <c:pt idx="0">
                  <c:v>Wirtschaftswissenschaften
Economia (N=174)</c:v>
                </c:pt>
                <c:pt idx="1">
                  <c:v>Bildungswissenschaften (*)
Scienze della formazione (*) (N=38)</c:v>
                </c:pt>
                <c:pt idx="2">
                  <c:v>Naturwissenschaften und Technik
Scienze e tecnologie (N=34)</c:v>
                </c:pt>
                <c:pt idx="3">
                  <c:v>Informatik
Informatica (N=23)</c:v>
                </c:pt>
                <c:pt idx="4">
                  <c:v>Design und Künste
Design e arti (N=4)</c:v>
                </c:pt>
              </c:strCache>
            </c:strRef>
          </c:cat>
          <c:val>
            <c:numRef>
              <c:f>'W Q27_Split'!$AI$12:$AI$16</c:f>
              <c:numCache>
                <c:formatCode>0.0</c:formatCode>
                <c:ptCount val="5"/>
                <c:pt idx="0">
                  <c:v>2.2988505747126435</c:v>
                </c:pt>
                <c:pt idx="1">
                  <c:v>2.6315789473684208</c:v>
                </c:pt>
                <c:pt idx="2">
                  <c:v>0</c:v>
                </c:pt>
                <c:pt idx="3">
                  <c:v>0</c:v>
                </c:pt>
                <c:pt idx="4">
                  <c:v>0</c:v>
                </c:pt>
              </c:numCache>
            </c:numRef>
          </c:val>
          <c:extLst>
            <c:ext xmlns:c16="http://schemas.microsoft.com/office/drawing/2014/chart" uri="{C3380CC4-5D6E-409C-BE32-E72D297353CC}">
              <c16:uniqueId val="{0000000A-6220-43C9-86D8-B761BC3FC246}"/>
            </c:ext>
          </c:extLst>
        </c:ser>
        <c:dLbls>
          <c:dLblPos val="ctr"/>
          <c:showLegendKey val="0"/>
          <c:showVal val="1"/>
          <c:showCatName val="0"/>
          <c:showSerName val="0"/>
          <c:showPercent val="0"/>
          <c:showBubbleSize val="0"/>
        </c:dLbls>
        <c:gapWidth val="150"/>
        <c:overlap val="100"/>
        <c:axId val="27111072"/>
        <c:axId val="27113248"/>
      </c:barChart>
      <c:catAx>
        <c:axId val="271110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27113248"/>
        <c:crosses val="autoZero"/>
        <c:auto val="1"/>
        <c:lblAlgn val="ctr"/>
        <c:lblOffset val="100"/>
        <c:noMultiLvlLbl val="0"/>
      </c:catAx>
      <c:valAx>
        <c:axId val="2711324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111072"/>
        <c:crosses val="autoZero"/>
        <c:crossBetween val="between"/>
      </c:valAx>
      <c:spPr>
        <a:noFill/>
        <a:ln>
          <a:noFill/>
        </a:ln>
        <a:effectLst/>
      </c:spPr>
    </c:plotArea>
    <c:legend>
      <c:legendPos val="b"/>
      <c:layout>
        <c:manualLayout>
          <c:xMode val="edge"/>
          <c:yMode val="edge"/>
          <c:x val="2.3894862604540022E-3"/>
          <c:y val="0.7784489872641327"/>
          <c:w val="0.99355468066491692"/>
          <c:h val="0.11717080188416847"/>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de-DE"/>
    </a:p>
  </c:txPr>
  <c:printSettings>
    <c:headerFooter/>
    <c:pageMargins b="0.78740157499999996" l="0.7" r="0.7" t="0.78740157499999996"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86666666666671E-2"/>
          <c:y val="8.2478362573099415E-2"/>
          <c:w val="0.91488724438635305"/>
          <c:h val="0.6143447855648021"/>
        </c:manualLayout>
      </c:layout>
      <c:barChart>
        <c:barDir val="col"/>
        <c:grouping val="clustered"/>
        <c:varyColors val="0"/>
        <c:ser>
          <c:idx val="0"/>
          <c:order val="0"/>
          <c:spPr>
            <a:solidFill>
              <a:schemeClr val="accent1"/>
            </a:solidFill>
            <a:ln>
              <a:noFill/>
            </a:ln>
            <a:effectLst/>
          </c:spPr>
          <c:invertIfNegative val="0"/>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'Q28'!$C$7:$F$7</c:f>
              <c:strCache>
                <c:ptCount val="4"/>
                <c:pt idx="0">
                  <c:v>Meine Anfragen wurden schnell und zuverlässig beantwortet
Ho ricevuto risposte veloce ed attendibili</c:v>
                </c:pt>
                <c:pt idx="1">
                  <c:v>Die Antworten waren klar und zielführend
Le risposte sono state chiare e mirate</c:v>
                </c:pt>
                <c:pt idx="2">
                  <c:v> Die Dienstleistung war hilfreich
Il lavoro del Servizio è stato utile</c:v>
                </c:pt>
                <c:pt idx="3">
                  <c:v>Die Informationen auf der Uni-Webseite  sind verständlich und hilfreich.
Le informazioni del servizio sul sito dell'unibz sono comprensibili e utili</c:v>
                </c:pt>
              </c:strCache>
            </c:strRef>
          </c:cat>
          <c:val>
            <c:numRef>
              <c:f>'Q28'!$C$9:$F$9</c:f>
              <c:numCache>
                <c:formatCode>###0.0</c:formatCode>
                <c:ptCount val="4"/>
                <c:pt idx="0">
                  <c:v>5.7378190255220458</c:v>
                </c:pt>
                <c:pt idx="1">
                  <c:v>5.6287703016241286</c:v>
                </c:pt>
                <c:pt idx="2">
                  <c:v>5.3062645011600882</c:v>
                </c:pt>
                <c:pt idx="3">
                  <c:v>5.141531322505803</c:v>
                </c:pt>
              </c:numCache>
            </c:numRef>
          </c:val>
          <c:extLst>
            <c:ext xmlns:c16="http://schemas.microsoft.com/office/drawing/2014/chart" uri="{C3380CC4-5D6E-409C-BE32-E72D297353CC}">
              <c16:uniqueId val="{00000001-9851-4CF4-B183-DD94C49EB2B5}"/>
            </c:ext>
          </c:extLst>
        </c:ser>
        <c:dLbls>
          <c:dLblPos val="outEnd"/>
          <c:showLegendKey val="0"/>
          <c:showVal val="1"/>
          <c:showCatName val="0"/>
          <c:showSerName val="0"/>
          <c:showPercent val="0"/>
          <c:showBubbleSize val="0"/>
        </c:dLbls>
        <c:gapWidth val="182"/>
        <c:axId val="22489248"/>
        <c:axId val="22477824"/>
      </c:barChart>
      <c:catAx>
        <c:axId val="22489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mj-lt"/>
                <a:ea typeface="+mn-ea"/>
                <a:cs typeface="+mn-cs"/>
              </a:defRPr>
            </a:pPr>
            <a:endParaRPr lang="de-DE"/>
          </a:p>
        </c:txPr>
        <c:crossAx val="22477824"/>
        <c:crosses val="autoZero"/>
        <c:auto val="1"/>
        <c:lblAlgn val="ctr"/>
        <c:lblOffset val="100"/>
        <c:noMultiLvlLbl val="0"/>
      </c:catAx>
      <c:valAx>
        <c:axId val="22477824"/>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22489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20902777777779"/>
          <c:y val="0.14301736111111113"/>
          <c:w val="0.43254291489425883"/>
          <c:h val="0.76118712806684741"/>
        </c:manualLayout>
      </c:layout>
      <c:doughnutChart>
        <c:varyColors val="1"/>
        <c:ser>
          <c:idx val="1"/>
          <c:order val="0"/>
          <c:spPr>
            <a:solidFill>
              <a:schemeClr val="accent1"/>
            </a:solidFill>
            <a:ln w="38100" cap="flat" cmpd="sng" algn="ctr">
              <a:solidFill>
                <a:srgbClr val="FFFFFF">
                  <a:lumMod val="100000"/>
                </a:srgbClr>
              </a:solidFill>
              <a:prstDash val="solid"/>
              <a:round/>
              <a:headEnd type="none" w="med" len="med"/>
              <a:tailEnd type="none" w="med" len="med"/>
            </a:ln>
          </c:spPr>
          <c:dPt>
            <c:idx val="0"/>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1-481B-4561-A3DF-27C37727376A}"/>
              </c:ext>
            </c:extLst>
          </c:dPt>
          <c:dPt>
            <c:idx val="1"/>
            <c:bubble3D val="0"/>
            <c:spPr>
              <a:solidFill>
                <a:schemeClr val="accent2"/>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3-481B-4561-A3DF-27C37727376A}"/>
              </c:ext>
            </c:extLst>
          </c:dPt>
          <c:dPt>
            <c:idx val="2"/>
            <c:bubble3D val="0"/>
            <c:spPr>
              <a:solidFill>
                <a:schemeClr val="accent3"/>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5-481B-4561-A3DF-27C37727376A}"/>
              </c:ext>
            </c:extLst>
          </c:dPt>
          <c:dLbls>
            <c:dLbl>
              <c:idx val="0"/>
              <c:layout>
                <c:manualLayout>
                  <c:x val="0.27987037037037038"/>
                  <c:y val="-0.122543859649122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81B-4561-A3DF-27C37727376A}"/>
                </c:ext>
              </c:extLst>
            </c:dLbl>
            <c:dLbl>
              <c:idx val="1"/>
              <c:layout>
                <c:manualLayout>
                  <c:x val="-0.23076258002360775"/>
                  <c:y val="9.59724615941412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81B-4561-A3DF-27C37727376A}"/>
                </c:ext>
              </c:extLst>
            </c:dLbl>
            <c:dLbl>
              <c:idx val="2"/>
              <c:layout>
                <c:manualLayout>
                  <c:x val="-0.20696296296296296"/>
                  <c:y val="-0.16339181286549712"/>
                </c:manualLayout>
              </c:layout>
              <c:tx>
                <c:rich>
                  <a:bodyPr/>
                  <a:lstStyle/>
                  <a:p>
                    <a:fld id="{CF95967B-EC9F-4BCA-9047-ED3F7AFC55A5}" type="CATEGORYNAME">
                      <a:rPr lang="en-US"/>
                      <a:pPr/>
                      <a:t>[RUBRIKENNAME]</a:t>
                    </a:fld>
                    <a:r>
                      <a:rPr lang="en-US" baseline="0"/>
                      <a:t>
22,5</a:t>
                    </a: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481B-4561-A3DF-27C37727376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0"/>
            <c:showCatName val="1"/>
            <c:showSerName val="0"/>
            <c:showPercent val="1"/>
            <c:showBubbleSize val="0"/>
            <c:showLeaderLines val="1"/>
            <c:leaderLines>
              <c:spPr>
                <a:ln w="6350" cap="flat" cmpd="sng" algn="ctr">
                  <a:solidFill>
                    <a:schemeClr val="accent4">
                      <a:lumMod val="40000"/>
                      <a:lumOff val="60000"/>
                      <a:alpha val="99000"/>
                    </a:schemeClr>
                  </a:solidFill>
                  <a:prstDash val="solid"/>
                  <a:round/>
                </a:ln>
                <a:effectLst/>
              </c:spPr>
            </c:leaderLines>
            <c:extLst>
              <c:ext xmlns:c15="http://schemas.microsoft.com/office/drawing/2012/chart" uri="{CE6537A1-D6FC-4f65-9D91-7224C49458BB}"/>
            </c:extLst>
          </c:dLbls>
          <c:cat>
            <c:strRef>
              <c:f>'W Q29'!$M$5:$O$5</c:f>
              <c:strCache>
                <c:ptCount val="3"/>
                <c:pt idx="0">
                  <c:v>Keine bezahlte Tätigkeit
Nessuna attività retribuita</c:v>
                </c:pt>
                <c:pt idx="1">
                  <c:v>Tätigkeit ohne Zusammenhang mit Studium
Attività non attinente agli studi</c:v>
                </c:pt>
                <c:pt idx="2">
                  <c:v>Tätigkeit in Zusammenhang mit Studium
Attività attinente agli studi</c:v>
                </c:pt>
              </c:strCache>
            </c:strRef>
          </c:cat>
          <c:val>
            <c:numRef>
              <c:f>'W Q29'!$M$6:$O$6</c:f>
              <c:numCache>
                <c:formatCode>###0</c:formatCode>
                <c:ptCount val="3"/>
                <c:pt idx="0">
                  <c:v>182</c:v>
                </c:pt>
                <c:pt idx="1">
                  <c:v>152</c:v>
                </c:pt>
                <c:pt idx="2">
                  <c:v>97</c:v>
                </c:pt>
              </c:numCache>
            </c:numRef>
          </c:val>
          <c:extLst>
            <c:ext xmlns:c16="http://schemas.microsoft.com/office/drawing/2014/chart" uri="{C3380CC4-5D6E-409C-BE32-E72D297353CC}">
              <c16:uniqueId val="{00000006-481B-4561-A3DF-27C37727376A}"/>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6350" cap="flat" cmpd="sng" algn="ctr">
      <a:solidFill>
        <a:schemeClr val="accent4"/>
      </a:solidFill>
      <a:prstDash val="solid"/>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Source Sans Pro Light" panose="020B0403030403020204" pitchFamily="34" charset="0"/>
                <a:ea typeface="+mn-ea"/>
                <a:cs typeface="+mn-cs"/>
              </a:defRPr>
            </a:pPr>
            <a:r>
              <a:rPr lang="en-US" sz="1100" b="0" i="0" kern="1200" baseline="0">
                <a:solidFill>
                  <a:srgbClr val="000000"/>
                </a:solidFill>
                <a:effectLst/>
                <a:latin typeface="Source Sans Pro" panose="020B0503030403020204" pitchFamily="34" charset="0"/>
              </a:rPr>
              <a:t>Verteilung nach Geschlecht</a:t>
            </a:r>
            <a:endParaRPr lang="it-IT" sz="1100" b="0">
              <a:effectLst/>
            </a:endParaRPr>
          </a:p>
        </c:rich>
      </c:tx>
      <c:layout>
        <c:manualLayout>
          <c:xMode val="edge"/>
          <c:yMode val="edge"/>
          <c:x val="3.3604259259259257E-2"/>
          <c:y val="3.713450292397661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Source Sans Pro Light" panose="020B0403030403020204" pitchFamily="34" charset="0"/>
              <a:ea typeface="+mn-ea"/>
              <a:cs typeface="+mn-cs"/>
            </a:defRPr>
          </a:pPr>
          <a:endParaRPr lang="de-DE"/>
        </a:p>
      </c:txPr>
    </c:title>
    <c:autoTitleDeleted val="0"/>
    <c:plotArea>
      <c:layout>
        <c:manualLayout>
          <c:layoutTarget val="inner"/>
          <c:xMode val="edge"/>
          <c:yMode val="edge"/>
          <c:x val="0.26603744241181049"/>
          <c:y val="0.15297631578947368"/>
          <c:w val="0.43254291489425883"/>
          <c:h val="0.76118712806684741"/>
        </c:manualLayout>
      </c:layout>
      <c:doughnutChart>
        <c:varyColors val="1"/>
        <c:ser>
          <c:idx val="0"/>
          <c:order val="0"/>
          <c:spPr>
            <a:solidFill>
              <a:schemeClr val="accent1"/>
            </a:solidFill>
            <a:ln w="38100" cap="flat" cmpd="sng" algn="ctr">
              <a:solidFill>
                <a:srgbClr val="FFFFFF">
                  <a:lumMod val="100000"/>
                </a:srgbClr>
              </a:solidFill>
              <a:prstDash val="solid"/>
              <a:round/>
              <a:headEnd type="none" w="med" len="med"/>
              <a:tailEnd type="none" w="med" len="med"/>
            </a:ln>
          </c:spPr>
          <c:dPt>
            <c:idx val="0"/>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1-5C5A-45EF-90DA-6F37D16451CD}"/>
              </c:ext>
            </c:extLst>
          </c:dPt>
          <c:dPt>
            <c:idx val="1"/>
            <c:bubble3D val="0"/>
            <c:spPr>
              <a:solidFill>
                <a:schemeClr val="accent2"/>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3-5C5A-45EF-90DA-6F37D16451CD}"/>
              </c:ext>
            </c:extLst>
          </c:dPt>
          <c:dPt>
            <c:idx val="2"/>
            <c:bubble3D val="0"/>
            <c:spPr>
              <a:solidFill>
                <a:schemeClr val="accent3"/>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5-5C5A-45EF-90DA-6F37D16451CD}"/>
              </c:ext>
            </c:extLst>
          </c:dPt>
          <c:dPt>
            <c:idx val="3"/>
            <c:bubble3D val="0"/>
            <c:spPr>
              <a:solidFill>
                <a:schemeClr val="accent4"/>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7-5C5A-45EF-90DA-6F37D16451CD}"/>
              </c:ext>
            </c:extLst>
          </c:dPt>
          <c:dPt>
            <c:idx val="4"/>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9-5C5A-45EF-90DA-6F37D16451CD}"/>
              </c:ext>
            </c:extLst>
          </c:dPt>
          <c:dPt>
            <c:idx val="5"/>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B-5C5A-45EF-90DA-6F37D16451CD}"/>
              </c:ext>
            </c:extLst>
          </c:dPt>
          <c:dLbls>
            <c:dLbl>
              <c:idx val="0"/>
              <c:layout>
                <c:manualLayout>
                  <c:x val="0.18527685185185186"/>
                  <c:y val="-5.109064327485380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C5A-45EF-90DA-6F37D16451CD}"/>
                </c:ext>
              </c:extLst>
            </c:dLbl>
            <c:dLbl>
              <c:idx val="1"/>
              <c:layout>
                <c:manualLayout>
                  <c:x val="-0.1962561111111111"/>
                  <c:y val="-0.1176929824561404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C5A-45EF-90DA-6F37D16451CD}"/>
                </c:ext>
              </c:extLst>
            </c:dLbl>
            <c:dLbl>
              <c:idx val="2"/>
              <c:layout>
                <c:manualLayout>
                  <c:x val="-6.2157407407407404E-3"/>
                  <c:y val="-0.1731722222222222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C5A-45EF-90DA-6F37D16451CD}"/>
                </c:ext>
              </c:extLst>
            </c:dLbl>
            <c:dLbl>
              <c:idx val="3"/>
              <c:layout>
                <c:manualLayout>
                  <c:x val="0.25599814814814825"/>
                  <c:y val="-0.1831804093567251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C5A-45EF-90DA-6F37D16451CD}"/>
                </c:ext>
              </c:extLst>
            </c:dLbl>
            <c:dLbl>
              <c:idx val="4"/>
              <c:layout>
                <c:manualLayout>
                  <c:x val="-0.14009851851851851"/>
                  <c:y val="0.147284210526315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5C5A-45EF-90DA-6F37D16451CD}"/>
                </c:ext>
              </c:extLst>
            </c:dLbl>
            <c:dLbl>
              <c:idx val="5"/>
              <c:layout>
                <c:manualLayout>
                  <c:x val="-9.5250000000000001E-2"/>
                  <c:y val="-9.113425925925931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5C5A-45EF-90DA-6F37D16451C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1"/>
            <c:showCatName val="1"/>
            <c:showSerName val="0"/>
            <c:showPercent val="0"/>
            <c:showBubbleSize val="0"/>
            <c:separator>
</c:separator>
            <c:showLeaderLines val="1"/>
            <c:leaderLines>
              <c:spPr>
                <a:ln w="6350" cap="flat" cmpd="sng" algn="ctr">
                  <a:solidFill>
                    <a:schemeClr val="accent3"/>
                  </a:solidFill>
                  <a:prstDash val="solid"/>
                  <a:round/>
                </a:ln>
                <a:effectLst/>
              </c:spPr>
            </c:leaderLines>
            <c:extLst>
              <c:ext xmlns:c15="http://schemas.microsoft.com/office/drawing/2012/chart" uri="{CE6537A1-D6FC-4f65-9D91-7224C49458BB}"/>
            </c:extLst>
          </c:dLbls>
          <c:cat>
            <c:strRef>
              <c:f>'W Panoramica generale'!$B$62:$B$63</c:f>
              <c:strCache>
                <c:ptCount val="2"/>
                <c:pt idx="0">
                  <c:v>Weiblich</c:v>
                </c:pt>
                <c:pt idx="1">
                  <c:v>Männlich</c:v>
                </c:pt>
              </c:strCache>
            </c:strRef>
          </c:cat>
          <c:val>
            <c:numRef>
              <c:f>'W Panoramica generale'!$D$62:$D$63</c:f>
              <c:numCache>
                <c:formatCode>0.0%</c:formatCode>
                <c:ptCount val="2"/>
                <c:pt idx="0">
                  <c:v>0.62672811059907829</c:v>
                </c:pt>
                <c:pt idx="1">
                  <c:v>0.36635944700460832</c:v>
                </c:pt>
              </c:numCache>
            </c:numRef>
          </c:val>
          <c:extLst>
            <c:ext xmlns:c16="http://schemas.microsoft.com/office/drawing/2014/chart" uri="{C3380CC4-5D6E-409C-BE32-E72D297353CC}">
              <c16:uniqueId val="{0000000C-5C5A-45EF-90DA-6F37D16451CD}"/>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3175" cap="flat" cmpd="sng" algn="ctr">
      <a:solidFill>
        <a:schemeClr val="accent4"/>
      </a:solidFill>
      <a:prstDash val="solid"/>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806882522293173"/>
          <c:y val="9.5413793706082176E-2"/>
          <c:w val="0.59175993579974195"/>
          <c:h val="0.7712624051774557"/>
        </c:manualLayout>
      </c:layout>
      <c:barChart>
        <c:barDir val="bar"/>
        <c:grouping val="clustered"/>
        <c:varyColors val="0"/>
        <c:ser>
          <c:idx val="0"/>
          <c:order val="0"/>
          <c:spPr>
            <a:solidFill>
              <a:schemeClr val="accent1"/>
            </a:solidFill>
          </c:spPr>
          <c:invertIfNegative val="0"/>
          <c:dPt>
            <c:idx val="0"/>
            <c:invertIfNegative val="0"/>
            <c:bubble3D val="0"/>
            <c:extLst>
              <c:ext xmlns:c16="http://schemas.microsoft.com/office/drawing/2014/chart" uri="{C3380CC4-5D6E-409C-BE32-E72D297353CC}">
                <c16:uniqueId val="{0000000B-68EA-44E5-8C18-463781FB21C3}"/>
              </c:ext>
            </c:extLst>
          </c:dPt>
          <c:dPt>
            <c:idx val="5"/>
            <c:invertIfNegative val="0"/>
            <c:bubble3D val="0"/>
            <c:spPr>
              <a:solidFill>
                <a:schemeClr val="accent2"/>
              </a:solidFill>
            </c:spPr>
            <c:extLst>
              <c:ext xmlns:c16="http://schemas.microsoft.com/office/drawing/2014/chart" uri="{C3380CC4-5D6E-409C-BE32-E72D297353CC}">
                <c16:uniqueId val="{0000000A-8804-4119-819D-B0624BDEC1DC}"/>
              </c:ext>
            </c:extLst>
          </c:dPt>
          <c:dPt>
            <c:idx val="6"/>
            <c:invertIfNegative val="0"/>
            <c:bubble3D val="0"/>
            <c:spPr>
              <a:solidFill>
                <a:schemeClr val="accent2"/>
              </a:solidFill>
            </c:spPr>
            <c:extLst>
              <c:ext xmlns:c16="http://schemas.microsoft.com/office/drawing/2014/chart" uri="{C3380CC4-5D6E-409C-BE32-E72D297353CC}">
                <c16:uniqueId val="{00000001-7CE4-424C-B615-D7456D192380}"/>
              </c:ext>
            </c:extLst>
          </c:dPt>
          <c:dPt>
            <c:idx val="7"/>
            <c:invertIfNegative val="0"/>
            <c:bubble3D val="0"/>
            <c:spPr>
              <a:solidFill>
                <a:schemeClr val="accent2"/>
              </a:solidFill>
            </c:spPr>
            <c:extLst>
              <c:ext xmlns:c16="http://schemas.microsoft.com/office/drawing/2014/chart" uri="{C3380CC4-5D6E-409C-BE32-E72D297353CC}">
                <c16:uniqueId val="{00000003-7CE4-424C-B615-D7456D192380}"/>
              </c:ext>
            </c:extLst>
          </c:dPt>
          <c:dPt>
            <c:idx val="8"/>
            <c:invertIfNegative val="0"/>
            <c:bubble3D val="0"/>
            <c:spPr>
              <a:solidFill>
                <a:schemeClr val="accent2"/>
              </a:solidFill>
            </c:spPr>
            <c:extLst>
              <c:ext xmlns:c16="http://schemas.microsoft.com/office/drawing/2014/chart" uri="{C3380CC4-5D6E-409C-BE32-E72D297353CC}">
                <c16:uniqueId val="{00000005-7CE4-424C-B615-D7456D192380}"/>
              </c:ext>
            </c:extLst>
          </c:dPt>
          <c:dPt>
            <c:idx val="9"/>
            <c:invertIfNegative val="0"/>
            <c:bubble3D val="0"/>
            <c:extLst>
              <c:ext xmlns:c16="http://schemas.microsoft.com/office/drawing/2014/chart" uri="{C3380CC4-5D6E-409C-BE32-E72D297353CC}">
                <c16:uniqueId val="{00000007-7CE4-424C-B615-D7456D192380}"/>
              </c:ext>
            </c:extLst>
          </c:dPt>
          <c:dLbls>
            <c:spPr>
              <a:noFill/>
              <a:ln>
                <a:noFill/>
              </a:ln>
              <a:effectLst/>
            </c:spPr>
            <c:txPr>
              <a:bodyPr wrap="square" lIns="38100" tIns="19050" rIns="38100" bIns="19050" anchor="ctr">
                <a:spAutoFit/>
              </a:bodyPr>
              <a:lstStyle/>
              <a:p>
                <a:pPr>
                  <a:defRPr sz="900"/>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 Q35_graf'!$P$6:$P$14</c:f>
              <c:strCache>
                <c:ptCount val="9"/>
                <c:pt idx="0">
                  <c:v>Wirtschaftswissenschaften
Economia (N=249)</c:v>
                </c:pt>
                <c:pt idx="1">
                  <c:v>Bildungswissenschaften (*)
Scienze della formazione (*) (N=97)</c:v>
                </c:pt>
                <c:pt idx="2">
                  <c:v>Naturwissenschaften und Technik
Scienze e tecnologie (N=47)</c:v>
                </c:pt>
                <c:pt idx="3">
                  <c:v>Informatik
Informatica (N=30)</c:v>
                </c:pt>
                <c:pt idx="4">
                  <c:v>Design und Künste
Design e arti (N=5)</c:v>
                </c:pt>
                <c:pt idx="5">
                  <c:v>Südtiroler Oberschulabschluss
Maturità altoatesina (N=211)</c:v>
                </c:pt>
                <c:pt idx="6">
                  <c:v>Italienischer* Oberschulabschluss
Maturità italiana* (N=164)</c:v>
                </c:pt>
                <c:pt idx="7">
                  <c:v>Ausländischer EU Abschluss 
Maturità estera UE (N=47)</c:v>
                </c:pt>
                <c:pt idx="8">
                  <c:v>Nicht-EU Ausländischer Abschluss
Maturità estera extra-UE (N=9)</c:v>
                </c:pt>
              </c:strCache>
            </c:strRef>
          </c:cat>
          <c:val>
            <c:numRef>
              <c:f>'W Q35_graf'!$Q$6:$Q$14</c:f>
              <c:numCache>
                <c:formatCode>###0.0</c:formatCode>
                <c:ptCount val="9"/>
                <c:pt idx="0">
                  <c:v>4.971659919028343</c:v>
                </c:pt>
                <c:pt idx="1">
                  <c:v>5.0937499999999991</c:v>
                </c:pt>
                <c:pt idx="2">
                  <c:v>5.2127659574468082</c:v>
                </c:pt>
                <c:pt idx="3">
                  <c:v>6.1142857142857139</c:v>
                </c:pt>
                <c:pt idx="4">
                  <c:v>3.8</c:v>
                </c:pt>
                <c:pt idx="5">
                  <c:v>5.1684981684981715</c:v>
                </c:pt>
                <c:pt idx="6">
                  <c:v>4.720930232558139</c:v>
                </c:pt>
                <c:pt idx="7">
                  <c:v>5.4680851063829792</c:v>
                </c:pt>
                <c:pt idx="8">
                  <c:v>5.041666666666667</c:v>
                </c:pt>
              </c:numCache>
            </c:numRef>
          </c:val>
          <c:extLst>
            <c:ext xmlns:c16="http://schemas.microsoft.com/office/drawing/2014/chart" uri="{C3380CC4-5D6E-409C-BE32-E72D297353CC}">
              <c16:uniqueId val="{00000000-7998-41C1-9C35-8A8D6F7EF04B}"/>
            </c:ext>
          </c:extLst>
        </c:ser>
        <c:dLbls>
          <c:dLblPos val="outEnd"/>
          <c:showLegendKey val="0"/>
          <c:showVal val="1"/>
          <c:showCatName val="0"/>
          <c:showSerName val="0"/>
          <c:showPercent val="0"/>
          <c:showBubbleSize val="0"/>
        </c:dLbls>
        <c:gapWidth val="90"/>
        <c:axId val="128440800"/>
        <c:axId val="128445152"/>
      </c:barChart>
      <c:catAx>
        <c:axId val="128440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nchor="t" anchorCtr="0"/>
          <a:lstStyle/>
          <a:p>
            <a:pPr>
              <a:defRPr sz="800">
                <a:solidFill>
                  <a:schemeClr val="tx1"/>
                </a:solidFill>
              </a:defRPr>
            </a:pPr>
            <a:endParaRPr lang="de-DE"/>
          </a:p>
        </c:txPr>
        <c:crossAx val="128445152"/>
        <c:crosses val="autoZero"/>
        <c:auto val="1"/>
        <c:lblAlgn val="ctr"/>
        <c:lblOffset val="100"/>
        <c:noMultiLvlLbl val="0"/>
      </c:catAx>
      <c:valAx>
        <c:axId val="128445152"/>
        <c:scaling>
          <c:orientation val="minMax"/>
          <c:min val="1"/>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vert="horz"/>
          <a:lstStyle/>
          <a:p>
            <a:pPr>
              <a:defRPr sz="900">
                <a:solidFill>
                  <a:schemeClr val="tx1"/>
                </a:solidFill>
              </a:defRPr>
            </a:pPr>
            <a:endParaRPr lang="de-DE"/>
          </a:p>
        </c:txPr>
        <c:crossAx val="128440800"/>
        <c:crosses val="max"/>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 r="0.7" t="0.75" header="0.3" footer="0.3"/>
    <c:pageSetup orientation="landscape"/>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39867509561069"/>
          <c:y val="0.1187190058479532"/>
          <c:w val="0.59302462512757437"/>
          <c:h val="0.71107339181286555"/>
        </c:manualLayout>
      </c:layout>
      <c:barChart>
        <c:barDir val="bar"/>
        <c:grouping val="clustered"/>
        <c:varyColors val="0"/>
        <c:ser>
          <c:idx val="0"/>
          <c:order val="0"/>
          <c:tx>
            <c:strRef>
              <c:f>'W Q35_graf'!$B$21:$B$24</c:f>
              <c:strCache>
                <c:ptCount val="4"/>
                <c:pt idx="0">
                  <c:v>In der Provinz Bozen</c:v>
                </c:pt>
                <c:pt idx="1">
                  <c:v>In einer anderen Provinz/ Region Italiens</c:v>
                </c:pt>
                <c:pt idx="2">
                  <c:v>Im europäischen Ausland</c:v>
                </c:pt>
                <c:pt idx="3">
                  <c:v>Nicht in Europa</c:v>
                </c:pt>
              </c:strCache>
            </c:strRef>
          </c:tx>
          <c:spPr>
            <a:solidFill>
              <a:schemeClr val="accent2"/>
            </a:solidFill>
          </c:spPr>
          <c:invertIfNegative val="0"/>
          <c:dPt>
            <c:idx val="0"/>
            <c:invertIfNegative val="0"/>
            <c:bubble3D val="0"/>
            <c:spPr>
              <a:solidFill>
                <a:schemeClr val="accent1"/>
              </a:solidFill>
            </c:spPr>
            <c:extLst>
              <c:ext xmlns:c16="http://schemas.microsoft.com/office/drawing/2014/chart" uri="{C3380CC4-5D6E-409C-BE32-E72D297353CC}">
                <c16:uniqueId val="{00000001-9F73-4374-8A64-3A9B3A500182}"/>
              </c:ext>
            </c:extLst>
          </c:dPt>
          <c:dLbls>
            <c:numFmt formatCode="#,##0.0" sourceLinked="0"/>
            <c:spPr>
              <a:noFill/>
              <a:ln>
                <a:noFill/>
              </a:ln>
              <a:effectLst/>
            </c:spPr>
            <c:txPr>
              <a:bodyPr wrap="square" lIns="38100" tIns="19050" rIns="38100" bIns="19050" anchor="ctr">
                <a:spAutoFit/>
              </a:bodyPr>
              <a:lstStyle/>
              <a:p>
                <a:pPr>
                  <a:defRPr sz="900"/>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'Etichette bilingui'!$I$15:$I$19</c15:sqref>
                  </c15:fullRef>
                </c:ext>
              </c:extLst>
              <c:f>'Etichette bilingui'!$I$15:$I$18</c:f>
              <c:strCache>
                <c:ptCount val="4"/>
                <c:pt idx="0">
                  <c:v>Insgesamt
Totale (N=434)</c:v>
                </c:pt>
                <c:pt idx="1">
                  <c:v>Südtiroler Oberschulabschluss
Maturità altoatesina (N=211)</c:v>
                </c:pt>
                <c:pt idx="2">
                  <c:v>Italienischer* Oberschulabschluss
Maturità italiana* (N=164)</c:v>
                </c:pt>
                <c:pt idx="3">
                  <c:v>Ausländischer EU Abschluss 
Maturità estera UE (N=47)</c:v>
                </c:pt>
              </c:strCache>
            </c:strRef>
          </c:cat>
          <c:val>
            <c:numRef>
              <c:extLst>
                <c:ext xmlns:c15="http://schemas.microsoft.com/office/drawing/2012/chart" uri="{02D57815-91ED-43cb-92C2-25804820EDAC}">
                  <c15:fullRef>
                    <c15:sqref>('W Q35_graf'!$C$7,'W Q35_graf'!$C$21:$C$24)</c15:sqref>
                  </c15:fullRef>
                </c:ext>
              </c:extLst>
              <c:f>('W Q35_graf'!$C$7,'W Q35_graf'!$C$21:$C$23)</c:f>
              <c:numCache>
                <c:formatCode>###0.0</c:formatCode>
                <c:ptCount val="4"/>
                <c:pt idx="0">
                  <c:v>5.1046511627906979</c:v>
                </c:pt>
                <c:pt idx="1">
                  <c:v>5.43127962085308</c:v>
                </c:pt>
                <c:pt idx="2">
                  <c:v>4.6219512195121952</c:v>
                </c:pt>
                <c:pt idx="3">
                  <c:v>5.1489361702127638</c:v>
                </c:pt>
              </c:numCache>
            </c:numRef>
          </c:val>
          <c:extLst>
            <c:ext xmlns:c16="http://schemas.microsoft.com/office/drawing/2014/chart" uri="{C3380CC4-5D6E-409C-BE32-E72D297353CC}">
              <c16:uniqueId val="{00000000-7998-41C1-9C35-8A8D6F7EF04B}"/>
            </c:ext>
          </c:extLst>
        </c:ser>
        <c:dLbls>
          <c:dLblPos val="outEnd"/>
          <c:showLegendKey val="0"/>
          <c:showVal val="1"/>
          <c:showCatName val="0"/>
          <c:showSerName val="0"/>
          <c:showPercent val="0"/>
          <c:showBubbleSize val="0"/>
        </c:dLbls>
        <c:gapWidth val="90"/>
        <c:axId val="117182256"/>
        <c:axId val="117184432"/>
      </c:barChart>
      <c:catAx>
        <c:axId val="117182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nchor="t" anchorCtr="0"/>
          <a:lstStyle/>
          <a:p>
            <a:pPr>
              <a:defRPr sz="900">
                <a:solidFill>
                  <a:schemeClr val="tx1"/>
                </a:solidFill>
              </a:defRPr>
            </a:pPr>
            <a:endParaRPr lang="de-DE"/>
          </a:p>
        </c:txPr>
        <c:crossAx val="117184432"/>
        <c:crosses val="autoZero"/>
        <c:auto val="1"/>
        <c:lblAlgn val="ctr"/>
        <c:lblOffset val="100"/>
        <c:noMultiLvlLbl val="0"/>
      </c:catAx>
      <c:valAx>
        <c:axId val="117184432"/>
        <c:scaling>
          <c:orientation val="minMax"/>
          <c:max val="7"/>
          <c:min val="1"/>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vert="horz"/>
          <a:lstStyle/>
          <a:p>
            <a:pPr>
              <a:defRPr sz="900">
                <a:solidFill>
                  <a:schemeClr val="tx1"/>
                </a:solidFill>
              </a:defRPr>
            </a:pPr>
            <a:endParaRPr lang="de-DE"/>
          </a:p>
        </c:txPr>
        <c:crossAx val="117182256"/>
        <c:crosses val="max"/>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681111111111099E-2"/>
          <c:y val="5.5845752736309477E-2"/>
          <c:w val="0.89799657431240865"/>
          <c:h val="0.67286334826770766"/>
        </c:manualLayout>
      </c:layout>
      <c:barChart>
        <c:barDir val="col"/>
        <c:grouping val="percentStacked"/>
        <c:varyColors val="0"/>
        <c:ser>
          <c:idx val="3"/>
          <c:order val="0"/>
          <c:tx>
            <c:strRef>
              <c:f>'W Q35_graf'!$B$68</c:f>
              <c:strCache>
                <c:ptCount val="1"/>
                <c:pt idx="0">
                  <c:v>7 (ausgezeichnet)</c:v>
                </c:pt>
              </c:strCache>
            </c:strRef>
          </c:tx>
          <c:spPr>
            <a:solidFill>
              <a:schemeClr val="accent1"/>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E2-4953-9A7A-D968A965EE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Q35_graf'!$C$67:$G$67</c:f>
              <c:strCache>
                <c:ptCount val="5"/>
                <c:pt idx="0">
                  <c:v>Ich arbeitete dort bereits vor Praktikumsbeginn</c:v>
                </c:pt>
                <c:pt idx="1">
                  <c:v>Ja, eine dauerhafte Beschäftigung</c:v>
                </c:pt>
                <c:pt idx="2">
                  <c:v>Ja, eine projektbezogene Beschäftigung</c:v>
                </c:pt>
                <c:pt idx="3">
                  <c:v>Anderes</c:v>
                </c:pt>
                <c:pt idx="4">
                  <c:v>Nein</c:v>
                </c:pt>
              </c:strCache>
            </c:strRef>
          </c:cat>
          <c:val>
            <c:numRef>
              <c:f>'W Q35_graf'!$C$68:$G$68</c:f>
              <c:numCache>
                <c:formatCode>###0</c:formatCode>
                <c:ptCount val="5"/>
                <c:pt idx="0">
                  <c:v>1</c:v>
                </c:pt>
                <c:pt idx="1">
                  <c:v>1</c:v>
                </c:pt>
                <c:pt idx="2">
                  <c:v>16</c:v>
                </c:pt>
                <c:pt idx="3">
                  <c:v>10</c:v>
                </c:pt>
                <c:pt idx="4">
                  <c:v>23</c:v>
                </c:pt>
              </c:numCache>
            </c:numRef>
          </c:val>
          <c:extLst>
            <c:ext xmlns:c16="http://schemas.microsoft.com/office/drawing/2014/chart" uri="{C3380CC4-5D6E-409C-BE32-E72D297353CC}">
              <c16:uniqueId val="{00000000-7F2F-4DE5-9438-3243F6098735}"/>
            </c:ext>
          </c:extLst>
        </c:ser>
        <c:ser>
          <c:idx val="2"/>
          <c:order val="1"/>
          <c:tx>
            <c:strRef>
              <c:f>'W Q35_graf'!$B$69</c:f>
              <c:strCache>
                <c:ptCount val="1"/>
                <c:pt idx="0">
                  <c:v>6</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Q35_graf'!$C$67:$G$67</c:f>
              <c:strCache>
                <c:ptCount val="5"/>
                <c:pt idx="0">
                  <c:v>Ich arbeitete dort bereits vor Praktikumsbeginn</c:v>
                </c:pt>
                <c:pt idx="1">
                  <c:v>Ja, eine dauerhafte Beschäftigung</c:v>
                </c:pt>
                <c:pt idx="2">
                  <c:v>Ja, eine projektbezogene Beschäftigung</c:v>
                </c:pt>
                <c:pt idx="3">
                  <c:v>Anderes</c:v>
                </c:pt>
                <c:pt idx="4">
                  <c:v>Nein</c:v>
                </c:pt>
              </c:strCache>
            </c:strRef>
          </c:cat>
          <c:val>
            <c:numRef>
              <c:f>'W Q35_graf'!$C$69:$G$69</c:f>
              <c:numCache>
                <c:formatCode>###0</c:formatCode>
                <c:ptCount val="5"/>
                <c:pt idx="0">
                  <c:v>1</c:v>
                </c:pt>
                <c:pt idx="1">
                  <c:v>7</c:v>
                </c:pt>
                <c:pt idx="2">
                  <c:v>32</c:v>
                </c:pt>
                <c:pt idx="3">
                  <c:v>18</c:v>
                </c:pt>
                <c:pt idx="4">
                  <c:v>67</c:v>
                </c:pt>
              </c:numCache>
            </c:numRef>
          </c:val>
          <c:extLst>
            <c:ext xmlns:c16="http://schemas.microsoft.com/office/drawing/2014/chart" uri="{C3380CC4-5D6E-409C-BE32-E72D297353CC}">
              <c16:uniqueId val="{00000001-7F2F-4DE5-9438-3243F6098735}"/>
            </c:ext>
          </c:extLst>
        </c:ser>
        <c:ser>
          <c:idx val="1"/>
          <c:order val="2"/>
          <c:tx>
            <c:strRef>
              <c:f>'W Q35_graf'!$B$70</c:f>
              <c:strCache>
                <c:ptCount val="1"/>
                <c:pt idx="0">
                  <c:v>5</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Q35_graf'!$C$67:$G$67</c:f>
              <c:strCache>
                <c:ptCount val="5"/>
                <c:pt idx="0">
                  <c:v>Ich arbeitete dort bereits vor Praktikumsbeginn</c:v>
                </c:pt>
                <c:pt idx="1">
                  <c:v>Ja, eine dauerhafte Beschäftigung</c:v>
                </c:pt>
                <c:pt idx="2">
                  <c:v>Ja, eine projektbezogene Beschäftigung</c:v>
                </c:pt>
                <c:pt idx="3">
                  <c:v>Anderes</c:v>
                </c:pt>
                <c:pt idx="4">
                  <c:v>Nein</c:v>
                </c:pt>
              </c:strCache>
            </c:strRef>
          </c:cat>
          <c:val>
            <c:numRef>
              <c:f>'W Q35_graf'!$C$70:$G$70</c:f>
              <c:numCache>
                <c:formatCode>###0</c:formatCode>
                <c:ptCount val="5"/>
                <c:pt idx="0">
                  <c:v>6</c:v>
                </c:pt>
                <c:pt idx="1">
                  <c:v>7</c:v>
                </c:pt>
                <c:pt idx="2">
                  <c:v>21</c:v>
                </c:pt>
                <c:pt idx="3">
                  <c:v>15</c:v>
                </c:pt>
                <c:pt idx="4">
                  <c:v>80</c:v>
                </c:pt>
              </c:numCache>
            </c:numRef>
          </c:val>
          <c:extLst>
            <c:ext xmlns:c16="http://schemas.microsoft.com/office/drawing/2014/chart" uri="{C3380CC4-5D6E-409C-BE32-E72D297353CC}">
              <c16:uniqueId val="{00000002-7F2F-4DE5-9438-3243F6098735}"/>
            </c:ext>
          </c:extLst>
        </c:ser>
        <c:ser>
          <c:idx val="0"/>
          <c:order val="3"/>
          <c:tx>
            <c:strRef>
              <c:f>'W Q35_graf'!$B$71</c:f>
              <c:strCache>
                <c:ptCount val="1"/>
                <c:pt idx="0">
                  <c:v>4</c:v>
                </c:pt>
              </c:strCache>
            </c:strRef>
          </c:tx>
          <c:spPr>
            <a:solidFill>
              <a:schemeClr val="accent2">
                <a:lumMod val="20000"/>
                <a:lumOff val="80000"/>
              </a:schemeClr>
            </a:solidFill>
            <a:ln>
              <a:noFill/>
            </a:ln>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E2-4953-9A7A-D968A965EE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Q35_graf'!$C$67:$G$67</c:f>
              <c:strCache>
                <c:ptCount val="5"/>
                <c:pt idx="0">
                  <c:v>Ich arbeitete dort bereits vor Praktikumsbeginn</c:v>
                </c:pt>
                <c:pt idx="1">
                  <c:v>Ja, eine dauerhafte Beschäftigung</c:v>
                </c:pt>
                <c:pt idx="2">
                  <c:v>Ja, eine projektbezogene Beschäftigung</c:v>
                </c:pt>
                <c:pt idx="3">
                  <c:v>Anderes</c:v>
                </c:pt>
                <c:pt idx="4">
                  <c:v>Nein</c:v>
                </c:pt>
              </c:strCache>
            </c:strRef>
          </c:cat>
          <c:val>
            <c:numRef>
              <c:f>'W Q35_graf'!$C$71:$G$71</c:f>
              <c:numCache>
                <c:formatCode>###0</c:formatCode>
                <c:ptCount val="5"/>
                <c:pt idx="0">
                  <c:v>1</c:v>
                </c:pt>
                <c:pt idx="1">
                  <c:v>2</c:v>
                </c:pt>
                <c:pt idx="2">
                  <c:v>8</c:v>
                </c:pt>
                <c:pt idx="3">
                  <c:v>13</c:v>
                </c:pt>
                <c:pt idx="4">
                  <c:v>57</c:v>
                </c:pt>
              </c:numCache>
            </c:numRef>
          </c:val>
          <c:extLst>
            <c:ext xmlns:c16="http://schemas.microsoft.com/office/drawing/2014/chart" uri="{C3380CC4-5D6E-409C-BE32-E72D297353CC}">
              <c16:uniqueId val="{00000003-7F2F-4DE5-9438-3243F6098735}"/>
            </c:ext>
          </c:extLst>
        </c:ser>
        <c:ser>
          <c:idx val="4"/>
          <c:order val="4"/>
          <c:tx>
            <c:strRef>
              <c:f>'W Q35_graf'!$B$72</c:f>
              <c:strCache>
                <c:ptCount val="1"/>
                <c:pt idx="0">
                  <c:v>3</c:v>
                </c:pt>
              </c:strCache>
            </c:strRef>
          </c:tx>
          <c:spPr>
            <a:solidFill>
              <a:schemeClr val="accent2">
                <a:lumMod val="60000"/>
                <a:lumOff val="40000"/>
              </a:schemeClr>
            </a:solidFill>
            <a:ln>
              <a:noFill/>
            </a:ln>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E2-4953-9A7A-D968A965EE6E}"/>
                </c:ext>
              </c:extLst>
            </c:dLbl>
            <c:dLbl>
              <c:idx val="1"/>
              <c:delete val="1"/>
              <c:extLst>
                <c:ext xmlns:c15="http://schemas.microsoft.com/office/drawing/2012/chart" uri="{CE6537A1-D6FC-4f65-9D91-7224C49458BB}"/>
                <c:ext xmlns:c16="http://schemas.microsoft.com/office/drawing/2014/chart" uri="{C3380CC4-5D6E-409C-BE32-E72D297353CC}">
                  <c16:uniqueId val="{00000002-3089-42E9-81B8-23D4493BC7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Q35_graf'!$C$67:$G$67</c:f>
              <c:strCache>
                <c:ptCount val="5"/>
                <c:pt idx="0">
                  <c:v>Ich arbeitete dort bereits vor Praktikumsbeginn</c:v>
                </c:pt>
                <c:pt idx="1">
                  <c:v>Ja, eine dauerhafte Beschäftigung</c:v>
                </c:pt>
                <c:pt idx="2">
                  <c:v>Ja, eine projektbezogene Beschäftigung</c:v>
                </c:pt>
                <c:pt idx="3">
                  <c:v>Anderes</c:v>
                </c:pt>
                <c:pt idx="4">
                  <c:v>Nein</c:v>
                </c:pt>
              </c:strCache>
            </c:strRef>
          </c:cat>
          <c:val>
            <c:numRef>
              <c:f>'W Q35_graf'!$C$72:$G$72</c:f>
              <c:numCache>
                <c:formatCode>###0</c:formatCode>
                <c:ptCount val="5"/>
                <c:pt idx="0">
                  <c:v>1</c:v>
                </c:pt>
                <c:pt idx="1">
                  <c:v>0</c:v>
                </c:pt>
                <c:pt idx="2">
                  <c:v>6</c:v>
                </c:pt>
                <c:pt idx="3">
                  <c:v>5</c:v>
                </c:pt>
                <c:pt idx="4">
                  <c:v>21</c:v>
                </c:pt>
              </c:numCache>
            </c:numRef>
          </c:val>
          <c:extLst>
            <c:ext xmlns:c16="http://schemas.microsoft.com/office/drawing/2014/chart" uri="{C3380CC4-5D6E-409C-BE32-E72D297353CC}">
              <c16:uniqueId val="{00000004-7F2F-4DE5-9438-3243F6098735}"/>
            </c:ext>
          </c:extLst>
        </c:ser>
        <c:ser>
          <c:idx val="5"/>
          <c:order val="5"/>
          <c:tx>
            <c:strRef>
              <c:f>'W Q35_graf'!$B$73</c:f>
              <c:strCache>
                <c:ptCount val="1"/>
                <c:pt idx="0">
                  <c:v>2</c:v>
                </c:pt>
              </c:strCache>
            </c:strRef>
          </c:tx>
          <c:spPr>
            <a:solidFill>
              <a:schemeClr val="accent2"/>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Light" panose="020B0403030403020204" pitchFamily="34" charset="0"/>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E2-4953-9A7A-D968A965EE6E}"/>
                </c:ext>
              </c:extLst>
            </c:dLbl>
            <c:dLbl>
              <c:idx val="1"/>
              <c:delete val="1"/>
              <c:extLst>
                <c:ext xmlns:c15="http://schemas.microsoft.com/office/drawing/2012/chart" uri="{CE6537A1-D6FC-4f65-9D91-7224C49458BB}"/>
                <c:ext xmlns:c16="http://schemas.microsoft.com/office/drawing/2014/chart" uri="{C3380CC4-5D6E-409C-BE32-E72D297353CC}">
                  <c16:uniqueId val="{00000000-2C2F-4C27-A40A-9D1424C838F7}"/>
                </c:ext>
              </c:extLst>
            </c:dLbl>
            <c:dLbl>
              <c:idx val="2"/>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Source Sans Pro Light" panose="020B0403030403020204" pitchFamily="34" charset="0"/>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00-D0C0-4776-847C-EFD9AFBCD459}"/>
                </c:ext>
              </c:extLst>
            </c:dLbl>
            <c:dLbl>
              <c:idx val="3"/>
              <c:delete val="1"/>
              <c:extLst>
                <c:ext xmlns:c15="http://schemas.microsoft.com/office/drawing/2012/chart" uri="{CE6537A1-D6FC-4f65-9D91-7224C49458BB}"/>
                <c:ext xmlns:c16="http://schemas.microsoft.com/office/drawing/2014/chart" uri="{C3380CC4-5D6E-409C-BE32-E72D297353CC}">
                  <c16:uniqueId val="{00000005-3089-42E9-81B8-23D4493BC75B}"/>
                </c:ext>
              </c:extLst>
            </c:dLbl>
            <c:dLbl>
              <c:idx val="4"/>
              <c:layout>
                <c:manualLayout>
                  <c:x val="2.3389370212660941E-3"/>
                  <c:y val="-2.9734739754655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89-42E9-81B8-23D4493BC7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Light" panose="020B0403030403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Q35_graf'!$C$67:$G$67</c:f>
              <c:strCache>
                <c:ptCount val="5"/>
                <c:pt idx="0">
                  <c:v>Ich arbeitete dort bereits vor Praktikumsbeginn</c:v>
                </c:pt>
                <c:pt idx="1">
                  <c:v>Ja, eine dauerhafte Beschäftigung</c:v>
                </c:pt>
                <c:pt idx="2">
                  <c:v>Ja, eine projektbezogene Beschäftigung</c:v>
                </c:pt>
                <c:pt idx="3">
                  <c:v>Anderes</c:v>
                </c:pt>
                <c:pt idx="4">
                  <c:v>Nein</c:v>
                </c:pt>
              </c:strCache>
            </c:strRef>
          </c:cat>
          <c:val>
            <c:numRef>
              <c:f>'W Q35_graf'!$C$73:$G$73</c:f>
              <c:numCache>
                <c:formatCode>###0</c:formatCode>
                <c:ptCount val="5"/>
                <c:pt idx="0">
                  <c:v>2</c:v>
                </c:pt>
                <c:pt idx="1">
                  <c:v>0</c:v>
                </c:pt>
                <c:pt idx="2">
                  <c:v>2</c:v>
                </c:pt>
                <c:pt idx="3">
                  <c:v>0</c:v>
                </c:pt>
                <c:pt idx="4">
                  <c:v>5</c:v>
                </c:pt>
              </c:numCache>
            </c:numRef>
          </c:val>
          <c:extLst>
            <c:ext xmlns:c16="http://schemas.microsoft.com/office/drawing/2014/chart" uri="{C3380CC4-5D6E-409C-BE32-E72D297353CC}">
              <c16:uniqueId val="{00000002-F74B-4F21-8B11-4998B7B82F0F}"/>
            </c:ext>
          </c:extLst>
        </c:ser>
        <c:ser>
          <c:idx val="6"/>
          <c:order val="6"/>
          <c:tx>
            <c:strRef>
              <c:f>'W Q35_graf'!$B$74</c:f>
              <c:strCache>
                <c:ptCount val="1"/>
                <c:pt idx="0">
                  <c:v>1 (sehr schlecht)</c:v>
                </c:pt>
              </c:strCache>
            </c:strRef>
          </c:tx>
          <c:spPr>
            <a:solidFill>
              <a:schemeClr val="accent2">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F74B-4F21-8B11-4998B7B82F0F}"/>
                </c:ext>
              </c:extLst>
            </c:dLbl>
            <c:dLbl>
              <c:idx val="1"/>
              <c:delete val="1"/>
              <c:extLst>
                <c:ext xmlns:c15="http://schemas.microsoft.com/office/drawing/2012/chart" uri="{CE6537A1-D6FC-4f65-9D91-7224C49458BB}"/>
                <c:ext xmlns:c16="http://schemas.microsoft.com/office/drawing/2014/chart" uri="{C3380CC4-5D6E-409C-BE32-E72D297353CC}">
                  <c16:uniqueId val="{00000007-3089-42E9-81B8-23D4493BC75B}"/>
                </c:ext>
              </c:extLst>
            </c:dLbl>
            <c:dLbl>
              <c:idx val="2"/>
              <c:layout>
                <c:manualLayout>
                  <c:x val="1.8785163477885167E-5"/>
                  <c:y val="-2.9695136851498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089-42E9-81B8-23D4493BC75B}"/>
                </c:ext>
              </c:extLst>
            </c:dLbl>
            <c:dLbl>
              <c:idx val="3"/>
              <c:delete val="1"/>
              <c:extLst>
                <c:ext xmlns:c15="http://schemas.microsoft.com/office/drawing/2012/chart" uri="{CE6537A1-D6FC-4f65-9D91-7224C49458BB}"/>
                <c:ext xmlns:c16="http://schemas.microsoft.com/office/drawing/2014/chart" uri="{C3380CC4-5D6E-409C-BE32-E72D297353CC}">
                  <c16:uniqueId val="{00000009-3089-42E9-81B8-23D4493BC75B}"/>
                </c:ext>
              </c:extLst>
            </c:dLbl>
            <c:dLbl>
              <c:idx val="4"/>
              <c:delete val="1"/>
              <c:extLst>
                <c:ext xmlns:c15="http://schemas.microsoft.com/office/drawing/2012/chart" uri="{CE6537A1-D6FC-4f65-9D91-7224C49458BB}"/>
                <c:ext xmlns:c16="http://schemas.microsoft.com/office/drawing/2014/chart" uri="{C3380CC4-5D6E-409C-BE32-E72D297353CC}">
                  <c16:uniqueId val="{0000000A-3089-42E9-81B8-23D4493BC7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Light" panose="020B0403030403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Q35_graf'!$C$67:$G$67</c:f>
              <c:strCache>
                <c:ptCount val="5"/>
                <c:pt idx="0">
                  <c:v>Ich arbeitete dort bereits vor Praktikumsbeginn</c:v>
                </c:pt>
                <c:pt idx="1">
                  <c:v>Ja, eine dauerhafte Beschäftigung</c:v>
                </c:pt>
                <c:pt idx="2">
                  <c:v>Ja, eine projektbezogene Beschäftigung</c:v>
                </c:pt>
                <c:pt idx="3">
                  <c:v>Anderes</c:v>
                </c:pt>
                <c:pt idx="4">
                  <c:v>Nein</c:v>
                </c:pt>
              </c:strCache>
            </c:strRef>
          </c:cat>
          <c:val>
            <c:numRef>
              <c:f>'W Q35_graf'!$C$74:$G$74</c:f>
              <c:numCache>
                <c:formatCode>###0</c:formatCode>
                <c:ptCount val="5"/>
                <c:pt idx="0">
                  <c:v>0</c:v>
                </c:pt>
                <c:pt idx="1">
                  <c:v>0</c:v>
                </c:pt>
                <c:pt idx="2">
                  <c:v>1</c:v>
                </c:pt>
                <c:pt idx="3">
                  <c:v>0</c:v>
                </c:pt>
                <c:pt idx="4">
                  <c:v>1</c:v>
                </c:pt>
              </c:numCache>
            </c:numRef>
          </c:val>
          <c:extLst>
            <c:ext xmlns:c16="http://schemas.microsoft.com/office/drawing/2014/chart" uri="{C3380CC4-5D6E-409C-BE32-E72D297353CC}">
              <c16:uniqueId val="{00000004-F74B-4F21-8B11-4998B7B82F0F}"/>
            </c:ext>
          </c:extLst>
        </c:ser>
        <c:dLbls>
          <c:showLegendKey val="0"/>
          <c:showVal val="1"/>
          <c:showCatName val="0"/>
          <c:showSerName val="0"/>
          <c:showPercent val="0"/>
          <c:showBubbleSize val="0"/>
        </c:dLbls>
        <c:gapWidth val="219"/>
        <c:overlap val="100"/>
        <c:axId val="117178448"/>
        <c:axId val="117171920"/>
      </c:barChart>
      <c:catAx>
        <c:axId val="117178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crossAx val="117171920"/>
        <c:crosses val="autoZero"/>
        <c:auto val="1"/>
        <c:lblAlgn val="ctr"/>
        <c:lblOffset val="100"/>
        <c:noMultiLvlLbl val="0"/>
      </c:catAx>
      <c:valAx>
        <c:axId val="117171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crossAx val="117178448"/>
        <c:crosses val="autoZero"/>
        <c:crossBetween val="between"/>
      </c:valAx>
      <c:spPr>
        <a:noFill/>
        <a:ln>
          <a:noFill/>
        </a:ln>
        <a:effectLst/>
      </c:spPr>
    </c:plotArea>
    <c:legend>
      <c:legendPos val="b"/>
      <c:layout>
        <c:manualLayout>
          <c:xMode val="edge"/>
          <c:yMode val="edge"/>
          <c:x val="0.17508434852514906"/>
          <c:y val="0.91331197385312446"/>
          <c:w val="0.64414481481481489"/>
          <c:h val="3.786578947368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Source Sans Pro Light" panose="020B0403030403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000000000000033" l="0" r="0.70000000000000029" t="0.75000000000000033" header="0.30000000000000016" footer="0.30000000000000016"/>
    <c:pageSetup paperSize="9" orientation="landscape"/>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AT"/>
              <a:t>Soddisfazione complessiva per</a:t>
            </a:r>
            <a:r>
              <a:rPr lang="de-AT" baseline="0"/>
              <a:t> il tirocinio 2017</a:t>
            </a:r>
            <a:endParaRPr lang="de-AT"/>
          </a:p>
        </c:rich>
      </c:tx>
      <c:layout>
        <c:manualLayout>
          <c:xMode val="edge"/>
          <c:yMode val="edge"/>
          <c:x val="0.2053592899682786"/>
          <c:y val="1.113259712095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697036359371858E-2"/>
          <c:y val="0.22719439267738084"/>
          <c:w val="0.95130296364062816"/>
          <c:h val="0.57143007414134361"/>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1D42-47A2-A37A-7BCD332827EC}"/>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1D42-47A2-A37A-7BCD332827EC}"/>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1D42-47A2-A37A-7BCD332827EC}"/>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1D42-47A2-A37A-7BCD332827EC}"/>
              </c:ext>
            </c:extLst>
          </c:dPt>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42-47A2-A37A-7BCD33282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 Q20_ALL'!$Q$18:$Q$22</c:f>
              <c:strCache>
                <c:ptCount val="5"/>
                <c:pt idx="0">
                  <c:v>Soddisfazione complessiva</c:v>
                </c:pt>
                <c:pt idx="1">
                  <c:v>Clima aziendale</c:v>
                </c:pt>
                <c:pt idx="2">
                  <c:v>Tutor aziendale</c:v>
                </c:pt>
                <c:pt idx="3">
                  <c:v>Con l'apprendimento</c:v>
                </c:pt>
                <c:pt idx="4">
                  <c:v>Tutor accademico</c:v>
                </c:pt>
              </c:strCache>
            </c:strRef>
          </c:cat>
          <c:val>
            <c:numRef>
              <c:f>'W Q20_ALL'!$R$18:$R$22</c:f>
              <c:numCache>
                <c:formatCode>###0.0</c:formatCode>
                <c:ptCount val="5"/>
                <c:pt idx="0">
                  <c:v>6.0139211136890935</c:v>
                </c:pt>
                <c:pt idx="1">
                  <c:v>6.2134570765661303</c:v>
                </c:pt>
                <c:pt idx="2">
                  <c:v>6.1716937354988435</c:v>
                </c:pt>
                <c:pt idx="3">
                  <c:v>5.9860788863109047</c:v>
                </c:pt>
                <c:pt idx="4">
                  <c:v>5.5498839907192563</c:v>
                </c:pt>
              </c:numCache>
            </c:numRef>
          </c:val>
          <c:extLst>
            <c:ext xmlns:c16="http://schemas.microsoft.com/office/drawing/2014/chart" uri="{C3380CC4-5D6E-409C-BE32-E72D297353CC}">
              <c16:uniqueId val="{00000008-1D42-47A2-A37A-7BCD332827EC}"/>
            </c:ext>
          </c:extLst>
        </c:ser>
        <c:dLbls>
          <c:dLblPos val="outEnd"/>
          <c:showLegendKey val="0"/>
          <c:showVal val="1"/>
          <c:showCatName val="0"/>
          <c:showSerName val="0"/>
          <c:showPercent val="0"/>
          <c:showBubbleSize val="0"/>
        </c:dLbls>
        <c:gapWidth val="182"/>
        <c:axId val="117181712"/>
        <c:axId val="117173008"/>
      </c:barChart>
      <c:catAx>
        <c:axId val="11718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mj-lt"/>
                <a:ea typeface="+mn-ea"/>
                <a:cs typeface="+mn-cs"/>
              </a:defRPr>
            </a:pPr>
            <a:endParaRPr lang="de-DE"/>
          </a:p>
        </c:txPr>
        <c:crossAx val="117173008"/>
        <c:crosses val="autoZero"/>
        <c:auto val="1"/>
        <c:lblAlgn val="ctr"/>
        <c:lblOffset val="100"/>
        <c:noMultiLvlLbl val="0"/>
      </c:catAx>
      <c:valAx>
        <c:axId val="117173008"/>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117181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 r="0.7" t="0.75" header="0.3" footer="0.3"/>
    <c:pageSetup orientation="landscape"/>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59712523462461E-2"/>
          <c:y val="3.7079957890576491E-2"/>
          <c:w val="0.93538891148039072"/>
          <c:h val="0.74194452657703236"/>
        </c:manualLayout>
      </c:layout>
      <c:barChart>
        <c:barDir val="col"/>
        <c:grouping val="clustered"/>
        <c:varyColors val="0"/>
        <c:ser>
          <c:idx val="0"/>
          <c:order val="0"/>
          <c:tx>
            <c:strRef>
              <c:f>'W Q35_Zeit'!$H$3</c:f>
              <c:strCache>
                <c:ptCount val="1"/>
                <c:pt idx="0">
                  <c:v>2014</c:v>
                </c:pt>
              </c:strCache>
            </c:strRef>
          </c:tx>
          <c:spPr>
            <a:solidFill>
              <a:schemeClr val="accent1"/>
            </a:solidFill>
            <a:ln>
              <a:noFill/>
            </a:ln>
            <a:effectLst/>
          </c:spPr>
          <c:invertIfNegative val="0"/>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Q35_Zeit'!$H$5:$H$9</c:f>
              <c:numCache>
                <c:formatCode>###0.0</c:formatCode>
                <c:ptCount val="5"/>
                <c:pt idx="0">
                  <c:v>4.7445255474452548</c:v>
                </c:pt>
                <c:pt idx="1">
                  <c:v>4.5238095238095237</c:v>
                </c:pt>
                <c:pt idx="2">
                  <c:v>5</c:v>
                </c:pt>
                <c:pt idx="3">
                  <c:v>5.4285714285714288</c:v>
                </c:pt>
                <c:pt idx="4">
                  <c:v>5.4</c:v>
                </c:pt>
              </c:numCache>
            </c:numRef>
          </c:val>
          <c:extLst>
            <c:ext xmlns:c16="http://schemas.microsoft.com/office/drawing/2014/chart" uri="{C3380CC4-5D6E-409C-BE32-E72D297353CC}">
              <c16:uniqueId val="{00000001-9851-4CF4-B183-DD94C49EB2B5}"/>
            </c:ext>
          </c:extLst>
        </c:ser>
        <c:ser>
          <c:idx val="1"/>
          <c:order val="1"/>
          <c:tx>
            <c:strRef>
              <c:f>'W Q35_Zeit'!$I$3</c:f>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Q35_Zeit'!$I$5:$I$9</c:f>
              <c:numCache>
                <c:formatCode>###0.0</c:formatCode>
                <c:ptCount val="5"/>
                <c:pt idx="0">
                  <c:v>4.7403314917127091</c:v>
                </c:pt>
                <c:pt idx="1">
                  <c:v>4.6781609195402289</c:v>
                </c:pt>
                <c:pt idx="2">
                  <c:v>4.806451612903226</c:v>
                </c:pt>
                <c:pt idx="3">
                  <c:v>5.6666666666666661</c:v>
                </c:pt>
                <c:pt idx="4">
                  <c:v>3.25</c:v>
                </c:pt>
              </c:numCache>
            </c:numRef>
          </c:val>
          <c:extLst>
            <c:ext xmlns:c16="http://schemas.microsoft.com/office/drawing/2014/chart" uri="{C3380CC4-5D6E-409C-BE32-E72D297353CC}">
              <c16:uniqueId val="{00000002-9851-4CF4-B183-DD94C49EB2B5}"/>
            </c:ext>
          </c:extLst>
        </c:ser>
        <c:ser>
          <c:idx val="2"/>
          <c:order val="2"/>
          <c:tx>
            <c:strRef>
              <c:f>'W Q35_Zeit'!$J$3</c:f>
              <c:strCache>
                <c:ptCount val="1"/>
                <c:pt idx="0">
                  <c:v>2016</c:v>
                </c:pt>
              </c:strCache>
            </c:strRef>
          </c:tx>
          <c:spPr>
            <a:solidFill>
              <a:schemeClr val="accent3"/>
            </a:solidFill>
            <a:ln>
              <a:noFill/>
            </a:ln>
            <a:effectLst/>
          </c:spPr>
          <c:invertIfNegative val="0"/>
          <c:dLbls>
            <c:dLbl>
              <c:idx val="2"/>
              <c:layout>
                <c:manualLayout>
                  <c:x val="1.5948959311567568E-3"/>
                  <c:y val="2.69905533063427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51-4CF4-B183-DD94C49EB2B5}"/>
                </c:ext>
              </c:extLst>
            </c:dLbl>
            <c:dLbl>
              <c:idx val="7"/>
              <c:layout>
                <c:manualLayout>
                  <c:x val="-1.5948959311567568E-3"/>
                  <c:y val="2.69905533063427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Q35_Zeit'!$J$5:$J$9</c:f>
              <c:numCache>
                <c:formatCode>###0.0</c:formatCode>
                <c:ptCount val="5"/>
                <c:pt idx="0">
                  <c:v>4.8733624454148501</c:v>
                </c:pt>
                <c:pt idx="1">
                  <c:v>4.9895833333333357</c:v>
                </c:pt>
                <c:pt idx="2">
                  <c:v>5</c:v>
                </c:pt>
                <c:pt idx="3">
                  <c:v>6.0769230769230766</c:v>
                </c:pt>
                <c:pt idx="4">
                  <c:v>3.75</c:v>
                </c:pt>
              </c:numCache>
            </c:numRef>
          </c:val>
          <c:extLst>
            <c:ext xmlns:c16="http://schemas.microsoft.com/office/drawing/2014/chart" uri="{C3380CC4-5D6E-409C-BE32-E72D297353CC}">
              <c16:uniqueId val="{00000005-9851-4CF4-B183-DD94C49EB2B5}"/>
            </c:ext>
          </c:extLst>
        </c:ser>
        <c:ser>
          <c:idx val="3"/>
          <c:order val="3"/>
          <c:tx>
            <c:strRef>
              <c:f>'W Q35_Zeit'!$K$3</c:f>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'W Q35_Zeit'!$K$5:$K$9</c:f>
              <c:numCache>
                <c:formatCode>###0.0</c:formatCode>
                <c:ptCount val="5"/>
                <c:pt idx="0">
                  <c:v>4.971659919028343</c:v>
                </c:pt>
                <c:pt idx="1">
                  <c:v>5.0937499999999991</c:v>
                </c:pt>
                <c:pt idx="2">
                  <c:v>5.2127659574468082</c:v>
                </c:pt>
                <c:pt idx="3">
                  <c:v>6.1142857142857139</c:v>
                </c:pt>
                <c:pt idx="4">
                  <c:v>3.8</c:v>
                </c:pt>
              </c:numCache>
            </c:numRef>
          </c:val>
          <c:extLst>
            <c:ext xmlns:c16="http://schemas.microsoft.com/office/drawing/2014/chart" uri="{C3380CC4-5D6E-409C-BE32-E72D297353CC}">
              <c16:uniqueId val="{00000000-F6E4-4205-8D13-E7BFA482C25A}"/>
            </c:ext>
          </c:extLst>
        </c:ser>
        <c:dLbls>
          <c:dLblPos val="outEnd"/>
          <c:showLegendKey val="0"/>
          <c:showVal val="1"/>
          <c:showCatName val="0"/>
          <c:showSerName val="0"/>
          <c:showPercent val="0"/>
          <c:showBubbleSize val="0"/>
        </c:dLbls>
        <c:gapWidth val="182"/>
        <c:axId val="117175728"/>
        <c:axId val="117182800"/>
      </c:barChart>
      <c:catAx>
        <c:axId val="117175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solidFill>
                <a:latin typeface="+mj-lt"/>
                <a:ea typeface="+mn-ea"/>
                <a:cs typeface="+mn-cs"/>
              </a:defRPr>
            </a:pPr>
            <a:endParaRPr lang="de-DE"/>
          </a:p>
        </c:txPr>
        <c:crossAx val="117182800"/>
        <c:crosses val="autoZero"/>
        <c:auto val="1"/>
        <c:lblAlgn val="ctr"/>
        <c:lblOffset val="100"/>
        <c:noMultiLvlLbl val="0"/>
      </c:catAx>
      <c:valAx>
        <c:axId val="117182800"/>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117175728"/>
        <c:crosses val="autoZero"/>
        <c:crossBetween val="between"/>
      </c:valAx>
      <c:spPr>
        <a:noFill/>
        <a:ln>
          <a:noFill/>
        </a:ln>
        <a:effectLst/>
      </c:spPr>
    </c:plotArea>
    <c:legend>
      <c:legendPos val="b"/>
      <c:layout>
        <c:manualLayout>
          <c:xMode val="edge"/>
          <c:yMode val="edge"/>
          <c:x val="0.39423928434725625"/>
          <c:y val="0.87902698680821678"/>
          <c:w val="0.2959221900435634"/>
          <c:h val="5.395113689643059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orientation="portrait"/>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b="1"/>
              <a:t>Attraktivität</a:t>
            </a:r>
            <a:r>
              <a:rPr lang="en-US" sz="1050" b="1" baseline="0"/>
              <a:t> des Südtiroler Arbeitsmarktes für Akademiker</a:t>
            </a:r>
          </a:p>
          <a:p>
            <a:pPr>
              <a:defRPr sz="1050"/>
            </a:pPr>
            <a:r>
              <a:rPr lang="en-US" sz="1050" b="1" i="0" kern="1200" baseline="0">
                <a:solidFill>
                  <a:srgbClr val="000000"/>
                </a:solidFill>
                <a:effectLst/>
                <a:latin typeface="Source Sans Pro Light" panose="020B0403030403020204" pitchFamily="34" charset="0"/>
              </a:rPr>
              <a:t>Attrattività del mercato del lavoro altoatesino per accademici</a:t>
            </a:r>
            <a:endParaRPr lang="it-IT" sz="1050" b="1">
              <a:effectLst/>
            </a:endParaRPr>
          </a:p>
        </c:rich>
      </c:tx>
      <c:layout>
        <c:manualLayout>
          <c:xMode val="edge"/>
          <c:yMode val="edge"/>
          <c:x val="0.43064397170133956"/>
          <c:y val="1.3356565343446461E-2"/>
        </c:manualLayout>
      </c:layout>
      <c:overlay val="0"/>
    </c:title>
    <c:autoTitleDeleted val="0"/>
    <c:plotArea>
      <c:layout>
        <c:manualLayout>
          <c:layoutTarget val="inner"/>
          <c:xMode val="edge"/>
          <c:yMode val="edge"/>
          <c:x val="0.32504019415155522"/>
          <c:y val="0.14659198558752981"/>
          <c:w val="0.65044175623667189"/>
          <c:h val="0.66199464684934417"/>
        </c:manualLayout>
      </c:layout>
      <c:barChart>
        <c:barDir val="bar"/>
        <c:grouping val="clustered"/>
        <c:varyColors val="0"/>
        <c:ser>
          <c:idx val="0"/>
          <c:order val="0"/>
          <c:spPr>
            <a:solidFill>
              <a:schemeClr val="accent1"/>
            </a:solidFill>
          </c:spPr>
          <c:invertIfNegative val="0"/>
          <c:dPt>
            <c:idx val="0"/>
            <c:invertIfNegative val="0"/>
            <c:bubble3D val="0"/>
            <c:spPr>
              <a:solidFill>
                <a:schemeClr val="accent4"/>
              </a:solidFill>
            </c:spPr>
            <c:extLst>
              <c:ext xmlns:c16="http://schemas.microsoft.com/office/drawing/2014/chart" uri="{C3380CC4-5D6E-409C-BE32-E72D297353CC}">
                <c16:uniqueId val="{00000001-B76F-41D3-AB81-2C0B08DFE26B}"/>
              </c:ext>
            </c:extLst>
          </c:dPt>
          <c:dPt>
            <c:idx val="5"/>
            <c:invertIfNegative val="0"/>
            <c:bubble3D val="0"/>
            <c:extLst>
              <c:ext xmlns:c16="http://schemas.microsoft.com/office/drawing/2014/chart" uri="{C3380CC4-5D6E-409C-BE32-E72D297353CC}">
                <c16:uniqueId val="{0000000F-B76F-41D3-AB81-2C0B08DFE26B}"/>
              </c:ext>
            </c:extLst>
          </c:dPt>
          <c:dPt>
            <c:idx val="6"/>
            <c:invertIfNegative val="0"/>
            <c:bubble3D val="0"/>
            <c:spPr>
              <a:solidFill>
                <a:schemeClr val="accent2"/>
              </a:solidFill>
            </c:spPr>
            <c:extLst>
              <c:ext xmlns:c16="http://schemas.microsoft.com/office/drawing/2014/chart" uri="{C3380CC4-5D6E-409C-BE32-E72D297353CC}">
                <c16:uniqueId val="{00000003-B76F-41D3-AB81-2C0B08DFE26B}"/>
              </c:ext>
            </c:extLst>
          </c:dPt>
          <c:dPt>
            <c:idx val="7"/>
            <c:invertIfNegative val="0"/>
            <c:bubble3D val="0"/>
            <c:spPr>
              <a:solidFill>
                <a:schemeClr val="accent2"/>
              </a:solidFill>
            </c:spPr>
            <c:extLst>
              <c:ext xmlns:c16="http://schemas.microsoft.com/office/drawing/2014/chart" uri="{C3380CC4-5D6E-409C-BE32-E72D297353CC}">
                <c16:uniqueId val="{00000005-B76F-41D3-AB81-2C0B08DFE26B}"/>
              </c:ext>
            </c:extLst>
          </c:dPt>
          <c:dPt>
            <c:idx val="8"/>
            <c:invertIfNegative val="0"/>
            <c:bubble3D val="0"/>
            <c:spPr>
              <a:solidFill>
                <a:schemeClr val="accent2"/>
              </a:solidFill>
            </c:spPr>
            <c:extLst>
              <c:ext xmlns:c16="http://schemas.microsoft.com/office/drawing/2014/chart" uri="{C3380CC4-5D6E-409C-BE32-E72D297353CC}">
                <c16:uniqueId val="{00000007-B76F-41D3-AB81-2C0B08DFE26B}"/>
              </c:ext>
            </c:extLst>
          </c:dPt>
          <c:dPt>
            <c:idx val="9"/>
            <c:invertIfNegative val="0"/>
            <c:bubble3D val="0"/>
            <c:extLst>
              <c:ext xmlns:c16="http://schemas.microsoft.com/office/drawing/2014/chart" uri="{C3380CC4-5D6E-409C-BE32-E72D297353CC}">
                <c16:uniqueId val="{00000009-B76F-41D3-AB81-2C0B08DFE26B}"/>
              </c:ext>
            </c:extLst>
          </c:dPt>
          <c:dLbls>
            <c:spPr>
              <a:noFill/>
              <a:ln>
                <a:noFill/>
              </a:ln>
              <a:effectLst/>
            </c:spPr>
            <c:txPr>
              <a:bodyPr wrap="square" lIns="38100" tIns="19050" rIns="38100" bIns="19050" anchor="ctr">
                <a:spAutoFit/>
              </a:bodyPr>
              <a:lstStyle/>
              <a:p>
                <a:pPr>
                  <a:defRPr sz="900"/>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 Q35_graf'!$T$17:$T$25</c:f>
              <c:strCache>
                <c:ptCount val="9"/>
                <c:pt idx="0">
                  <c:v>Insgesamt
Totale (N=434)</c:v>
                </c:pt>
                <c:pt idx="1">
                  <c:v>Wirtschaftswissenschaften
Economia (N=249)</c:v>
                </c:pt>
                <c:pt idx="2">
                  <c:v>Bildungswissenschaften (*)
Scienze della formazione (*) (N=97)</c:v>
                </c:pt>
                <c:pt idx="3">
                  <c:v>Naturwissenschaften und Technik
Scienze e tecnologie (N=47)</c:v>
                </c:pt>
                <c:pt idx="4">
                  <c:v>Informatik
Informatica (N=36)</c:v>
                </c:pt>
                <c:pt idx="5">
                  <c:v>Design und Künste
Design e arti (N=5)</c:v>
                </c:pt>
                <c:pt idx="6">
                  <c:v>Südtiroler Oberschulabschluss
Maturità altoatesina (N=211)</c:v>
                </c:pt>
                <c:pt idx="7">
                  <c:v>Italienischer* Oberschulabschluss
Maturità italiana* (N=164)</c:v>
                </c:pt>
                <c:pt idx="8">
                  <c:v>Ausländischer EU Abschluss 
Maturità estera UE (N=47)</c:v>
                </c:pt>
              </c:strCache>
            </c:strRef>
          </c:cat>
          <c:val>
            <c:numRef>
              <c:f>'W Q35_graf'!$U$17:$U$25</c:f>
              <c:numCache>
                <c:formatCode>###0.0</c:formatCode>
                <c:ptCount val="9"/>
                <c:pt idx="0">
                  <c:v>5.2</c:v>
                </c:pt>
                <c:pt idx="1">
                  <c:v>5.2</c:v>
                </c:pt>
                <c:pt idx="2">
                  <c:v>5</c:v>
                </c:pt>
                <c:pt idx="3">
                  <c:v>5.5</c:v>
                </c:pt>
                <c:pt idx="4">
                  <c:v>4.7</c:v>
                </c:pt>
                <c:pt idx="5">
                  <c:v>5.2</c:v>
                </c:pt>
                <c:pt idx="6" formatCode="General">
                  <c:v>5</c:v>
                </c:pt>
                <c:pt idx="7" formatCode="General">
                  <c:v>5.6</c:v>
                </c:pt>
                <c:pt idx="8" formatCode="General">
                  <c:v>4.5999999999999996</c:v>
                </c:pt>
              </c:numCache>
            </c:numRef>
          </c:val>
          <c:extLst>
            <c:ext xmlns:c16="http://schemas.microsoft.com/office/drawing/2014/chart" uri="{C3380CC4-5D6E-409C-BE32-E72D297353CC}">
              <c16:uniqueId val="{0000000A-B76F-41D3-AB81-2C0B08DFE26B}"/>
            </c:ext>
          </c:extLst>
        </c:ser>
        <c:dLbls>
          <c:dLblPos val="outEnd"/>
          <c:showLegendKey val="0"/>
          <c:showVal val="1"/>
          <c:showCatName val="0"/>
          <c:showSerName val="0"/>
          <c:showPercent val="0"/>
          <c:showBubbleSize val="0"/>
        </c:dLbls>
        <c:gapWidth val="90"/>
        <c:axId val="128442976"/>
        <c:axId val="128443520"/>
      </c:barChart>
      <c:catAx>
        <c:axId val="1284429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nchor="t" anchorCtr="0"/>
          <a:lstStyle/>
          <a:p>
            <a:pPr>
              <a:defRPr sz="800">
                <a:solidFill>
                  <a:schemeClr val="tx1"/>
                </a:solidFill>
              </a:defRPr>
            </a:pPr>
            <a:endParaRPr lang="de-DE"/>
          </a:p>
        </c:txPr>
        <c:crossAx val="128443520"/>
        <c:crosses val="autoZero"/>
        <c:auto val="1"/>
        <c:lblAlgn val="ctr"/>
        <c:lblOffset val="100"/>
        <c:noMultiLvlLbl val="0"/>
      </c:catAx>
      <c:valAx>
        <c:axId val="128443520"/>
        <c:scaling>
          <c:orientation val="minMax"/>
          <c:min val="1"/>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vert="horz"/>
          <a:lstStyle/>
          <a:p>
            <a:pPr>
              <a:defRPr sz="900">
                <a:solidFill>
                  <a:schemeClr val="tx1"/>
                </a:solidFill>
              </a:defRPr>
            </a:pPr>
            <a:endParaRPr lang="de-DE"/>
          </a:p>
        </c:txPr>
        <c:crossAx val="128442976"/>
        <c:crosses val="max"/>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 r="0.7" t="0.75" header="0.3" footer="0.3"/>
    <c:pageSetup orientation="landscape"/>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905495735173152"/>
          <c:y val="0.11706325361230367"/>
          <c:w val="0.56816349367501351"/>
          <c:h val="0.69026842105263153"/>
        </c:manualLayout>
      </c:layout>
      <c:barChart>
        <c:barDir val="bar"/>
        <c:grouping val="clustered"/>
        <c:varyColors val="0"/>
        <c:ser>
          <c:idx val="1"/>
          <c:order val="0"/>
          <c:spPr>
            <a:solidFill>
              <a:schemeClr val="accent1">
                <a:lumMod val="75000"/>
              </a:schemeClr>
            </a:solidFill>
          </c:spPr>
          <c:invertIfNegative val="0"/>
          <c:dPt>
            <c:idx val="0"/>
            <c:invertIfNegative val="0"/>
            <c:bubble3D val="0"/>
            <c:spPr>
              <a:solidFill>
                <a:schemeClr val="accent2"/>
              </a:solidFill>
            </c:spPr>
            <c:extLst>
              <c:ext xmlns:c16="http://schemas.microsoft.com/office/drawing/2014/chart" uri="{C3380CC4-5D6E-409C-BE32-E72D297353CC}">
                <c16:uniqueId val="{00000001-C822-46E5-B8DF-7EE1EC6C9483}"/>
              </c:ext>
            </c:extLst>
          </c:dPt>
          <c:dPt>
            <c:idx val="1"/>
            <c:invertIfNegative val="0"/>
            <c:bubble3D val="0"/>
            <c:spPr>
              <a:solidFill>
                <a:schemeClr val="accent2">
                  <a:lumMod val="60000"/>
                  <a:lumOff val="40000"/>
                </a:schemeClr>
              </a:solidFill>
            </c:spPr>
            <c:extLst>
              <c:ext xmlns:c16="http://schemas.microsoft.com/office/drawing/2014/chart" uri="{C3380CC4-5D6E-409C-BE32-E72D297353CC}">
                <c16:uniqueId val="{00000003-C822-46E5-B8DF-7EE1EC6C9483}"/>
              </c:ext>
            </c:extLst>
          </c:dPt>
          <c:dLbls>
            <c:spPr>
              <a:noFill/>
              <a:ln>
                <a:noFill/>
              </a:ln>
              <a:effectLst/>
            </c:spPr>
            <c:txPr>
              <a:bodyPr wrap="square" lIns="38100" tIns="19050" rIns="38100" bIns="19050" anchor="ctr">
                <a:spAutoFit/>
              </a:bodyPr>
              <a:lstStyle/>
              <a:p>
                <a:pPr>
                  <a:defRPr sz="900"/>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'Q37'!$L$6:$L$12</c:f>
              <c:strCache>
                <c:ptCount val="7"/>
                <c:pt idx="0">
                  <c:v>Südtirol
Alto Adige</c:v>
                </c:pt>
                <c:pt idx="1">
                  <c:v>Norditalien
Italia del Nord</c:v>
                </c:pt>
                <c:pt idx="2">
                  <c:v>Restliches Italien
restante Italia</c:v>
                </c:pt>
                <c:pt idx="3">
                  <c:v>D A CH-Staaten
Paesi tedescofoni</c:v>
                </c:pt>
                <c:pt idx="4">
                  <c:v>Andere/s europäische/s Land/Länder
Altro/i Paese/i europeo/i</c:v>
                </c:pt>
                <c:pt idx="5">
                  <c:v>Europa gesamt oder versch. Länder
Europa o diversi paesi europei</c:v>
                </c:pt>
                <c:pt idx="6">
                  <c:v>Außereuropäische Staaten
Paesi extraeuropei</c:v>
                </c:pt>
              </c:strCache>
            </c:strRef>
          </c:cat>
          <c:val>
            <c:numRef>
              <c:f>'Q37'!$N$6:$N$12</c:f>
              <c:numCache>
                <c:formatCode>###0.0%</c:formatCode>
                <c:ptCount val="7"/>
                <c:pt idx="0">
                  <c:v>0.69144981412639406</c:v>
                </c:pt>
                <c:pt idx="1">
                  <c:v>0.16728624535315986</c:v>
                </c:pt>
                <c:pt idx="2">
                  <c:v>8.5501858736059477E-2</c:v>
                </c:pt>
                <c:pt idx="3">
                  <c:v>0.5611510791366906</c:v>
                </c:pt>
                <c:pt idx="4">
                  <c:v>0.11510791366906475</c:v>
                </c:pt>
                <c:pt idx="5">
                  <c:v>6.4748201438848921E-2</c:v>
                </c:pt>
                <c:pt idx="6">
                  <c:v>0.15827338129496402</c:v>
                </c:pt>
              </c:numCache>
            </c:numRef>
          </c:val>
          <c:extLst>
            <c:ext xmlns:c16="http://schemas.microsoft.com/office/drawing/2014/chart" uri="{C3380CC4-5D6E-409C-BE32-E72D297353CC}">
              <c16:uniqueId val="{00000001-7998-41C1-9C35-8A8D6F7EF04B}"/>
            </c:ext>
          </c:extLst>
        </c:ser>
        <c:dLbls>
          <c:dLblPos val="outEnd"/>
          <c:showLegendKey val="0"/>
          <c:showVal val="1"/>
          <c:showCatName val="0"/>
          <c:showSerName val="0"/>
          <c:showPercent val="0"/>
          <c:showBubbleSize val="0"/>
        </c:dLbls>
        <c:gapWidth val="90"/>
        <c:axId val="117176816"/>
        <c:axId val="117177360"/>
      </c:barChart>
      <c:catAx>
        <c:axId val="1171768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nchor="t" anchorCtr="0"/>
          <a:lstStyle/>
          <a:p>
            <a:pPr>
              <a:defRPr sz="900">
                <a:solidFill>
                  <a:schemeClr val="tx1"/>
                </a:solidFill>
              </a:defRPr>
            </a:pPr>
            <a:endParaRPr lang="de-DE"/>
          </a:p>
        </c:txPr>
        <c:crossAx val="117177360"/>
        <c:crosses val="autoZero"/>
        <c:auto val="1"/>
        <c:lblAlgn val="ctr"/>
        <c:lblOffset val="100"/>
        <c:noMultiLvlLbl val="0"/>
      </c:catAx>
      <c:valAx>
        <c:axId val="1171773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vert="horz"/>
          <a:lstStyle/>
          <a:p>
            <a:pPr>
              <a:defRPr sz="900">
                <a:solidFill>
                  <a:schemeClr val="tx1"/>
                </a:solidFill>
              </a:defRPr>
            </a:pPr>
            <a:endParaRPr lang="de-DE"/>
          </a:p>
        </c:txPr>
        <c:crossAx val="117176816"/>
        <c:crosses val="max"/>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20902777777779"/>
          <c:y val="0.14301736111111113"/>
          <c:w val="0.43254291489425883"/>
          <c:h val="0.76118712806684741"/>
        </c:manualLayout>
      </c:layout>
      <c:doughnutChart>
        <c:varyColors val="1"/>
        <c:ser>
          <c:idx val="0"/>
          <c:order val="0"/>
          <c:spPr>
            <a:solidFill>
              <a:schemeClr val="accent1"/>
            </a:solidFill>
            <a:ln w="38100" cap="flat" cmpd="sng" algn="ctr">
              <a:solidFill>
                <a:srgbClr val="FFFFFF">
                  <a:lumMod val="100000"/>
                </a:srgbClr>
              </a:solidFill>
              <a:prstDash val="solid"/>
              <a:round/>
              <a:headEnd type="none" w="med" len="med"/>
              <a:tailEnd type="none" w="med" len="med"/>
            </a:ln>
          </c:spPr>
          <c:dPt>
            <c:idx val="0"/>
            <c:bubble3D val="0"/>
            <c:spPr>
              <a:solidFill>
                <a:schemeClr val="accent2"/>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1-6341-489B-AC28-DF933170DAC5}"/>
              </c:ext>
            </c:extLst>
          </c:dPt>
          <c:dPt>
            <c:idx val="1"/>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3-6341-489B-AC28-DF933170DAC5}"/>
              </c:ext>
            </c:extLst>
          </c:dPt>
          <c:dPt>
            <c:idx val="2"/>
            <c:bubble3D val="0"/>
            <c:spPr>
              <a:solidFill>
                <a:schemeClr val="accent3"/>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5-6341-489B-AC28-DF933170DAC5}"/>
              </c:ext>
            </c:extLst>
          </c:dPt>
          <c:dPt>
            <c:idx val="3"/>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7-6341-489B-AC28-DF933170DAC5}"/>
              </c:ext>
            </c:extLst>
          </c:dPt>
          <c:dPt>
            <c:idx val="4"/>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9-6341-489B-AC28-DF933170DAC5}"/>
              </c:ext>
            </c:extLst>
          </c:dPt>
          <c:dPt>
            <c:idx val="5"/>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B-6341-489B-AC28-DF933170DAC5}"/>
              </c:ext>
            </c:extLst>
          </c:dPt>
          <c:dLbls>
            <c:dLbl>
              <c:idx val="0"/>
              <c:layout>
                <c:manualLayout>
                  <c:x val="0.17467740740740759"/>
                  <c:y val="-5.366023391812865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6341-489B-AC28-DF933170DAC5}"/>
                </c:ext>
              </c:extLst>
            </c:dLbl>
            <c:dLbl>
              <c:idx val="1"/>
              <c:layout>
                <c:manualLayout>
                  <c:x val="-0.17082759259259256"/>
                  <c:y val="5.90728070175439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6341-489B-AC28-DF933170DAC5}"/>
                </c:ext>
              </c:extLst>
            </c:dLbl>
            <c:dLbl>
              <c:idx val="2"/>
              <c:layout>
                <c:manualLayout>
                  <c:x val="-0.23199351851851852"/>
                  <c:y val="-0.1546049707602339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6341-489B-AC28-DF933170DAC5}"/>
                </c:ext>
              </c:extLst>
            </c:dLbl>
            <c:dLbl>
              <c:idx val="3"/>
              <c:layout>
                <c:manualLayout>
                  <c:x val="0.10547956658695254"/>
                  <c:y val="8.04745959372649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6341-489B-AC28-DF933170DAC5}"/>
                </c:ext>
              </c:extLst>
            </c:dLbl>
            <c:dLbl>
              <c:idx val="4"/>
              <c:layout>
                <c:manualLayout>
                  <c:x val="-0.14009851851851851"/>
                  <c:y val="0.147284210526315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6341-489B-AC28-DF933170DAC5}"/>
                </c:ext>
              </c:extLst>
            </c:dLbl>
            <c:dLbl>
              <c:idx val="5"/>
              <c:layout>
                <c:manualLayout>
                  <c:x val="-9.5250000000000001E-2"/>
                  <c:y val="-9.113425925925931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6341-489B-AC28-DF933170DAC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1"/>
            <c:showCatName val="1"/>
            <c:showSerName val="0"/>
            <c:showPercent val="0"/>
            <c:showBubbleSize val="0"/>
            <c:separator>
</c:separator>
            <c:showLeaderLines val="1"/>
            <c:leaderLines>
              <c:spPr>
                <a:ln w="6350" cap="flat" cmpd="sng" algn="ctr">
                  <a:solidFill>
                    <a:schemeClr val="accent3"/>
                  </a:solidFill>
                  <a:prstDash val="solid"/>
                  <a:round/>
                </a:ln>
                <a:effectLst/>
              </c:spPr>
            </c:leaderLines>
            <c:extLst>
              <c:ext xmlns:c15="http://schemas.microsoft.com/office/drawing/2012/chart" uri="{CE6537A1-D6FC-4f65-9D91-7224C49458BB}"/>
            </c:extLst>
          </c:dLbls>
          <c:cat>
            <c:strRef>
              <c:f>'Q37'!$M$2:$O$2</c:f>
              <c:strCache>
                <c:ptCount val="3"/>
                <c:pt idx="0">
                  <c:v>Italien
Italia</c:v>
                </c:pt>
                <c:pt idx="1">
                  <c:v>Ausland
Estero</c:v>
                </c:pt>
                <c:pt idx="2">
                  <c:v>Bereits Beruftätig
Lavora già</c:v>
                </c:pt>
              </c:strCache>
            </c:strRef>
          </c:cat>
          <c:val>
            <c:numRef>
              <c:f>'Q37'!$M$3:$O$3</c:f>
              <c:numCache>
                <c:formatCode>###0.0%</c:formatCode>
                <c:ptCount val="3"/>
                <c:pt idx="0">
                  <c:v>0.59628770301624134</c:v>
                </c:pt>
                <c:pt idx="1">
                  <c:v>0.308584686774942</c:v>
                </c:pt>
                <c:pt idx="2">
                  <c:v>9.5127610208816715E-2</c:v>
                </c:pt>
              </c:numCache>
            </c:numRef>
          </c:val>
          <c:extLst>
            <c:ext xmlns:c16="http://schemas.microsoft.com/office/drawing/2014/chart" uri="{C3380CC4-5D6E-409C-BE32-E72D297353CC}">
              <c16:uniqueId val="{0000000C-6341-489B-AC28-DF933170DAC5}"/>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6350" cap="flat" cmpd="sng" algn="ctr">
      <a:solidFill>
        <a:schemeClr val="accent4"/>
      </a:solidFill>
      <a:prstDash val="solid"/>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516674662978956"/>
          <c:y val="7.4609038812737449E-2"/>
          <c:w val="0.58445686224705784"/>
          <c:h val="0.58527257079283779"/>
        </c:manualLayout>
      </c:layout>
      <c:barChart>
        <c:barDir val="bar"/>
        <c:grouping val="stacked"/>
        <c:varyColors val="0"/>
        <c:ser>
          <c:idx val="0"/>
          <c:order val="0"/>
          <c:tx>
            <c:strRef>
              <c:f>Etichette!$F$52</c:f>
              <c:strCache>
                <c:ptCount val="1"/>
                <c:pt idx="0">
                  <c:v> Südtirol | Alto Adige</c:v>
                </c:pt>
              </c:strCache>
            </c:strRef>
          </c:tx>
          <c:spPr>
            <a:solidFill>
              <a:schemeClr val="accent1"/>
            </a:solidFill>
            <a:ln>
              <a:noFill/>
            </a:ln>
            <a:effectLst/>
          </c:spPr>
          <c:invertIfNegative val="0"/>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6D-47D8-9973-A84C563309B0}"/>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Etichette!$D$4:$D$7</c:f>
              <c:strCache>
                <c:ptCount val="4"/>
                <c:pt idx="0">
                  <c:v>Südtiroler Oberschulabschluss
Maturità altoatesina (N=211)</c:v>
                </c:pt>
                <c:pt idx="1">
                  <c:v>Italienischer* Oberschulabschluss
Maturità italiana* (N=164)</c:v>
                </c:pt>
                <c:pt idx="2">
                  <c:v>Ausländischer EU Abschluss 
Maturità estera UE (N=47)</c:v>
                </c:pt>
                <c:pt idx="3">
                  <c:v>Nicht-EU Ausländischer Abschluss
Maturità estera extra-UE (N=9)</c:v>
                </c:pt>
              </c:strCache>
            </c:strRef>
          </c:cat>
          <c:val>
            <c:numRef>
              <c:f>'W Q37_Italien'!$C$19:$C$22</c:f>
              <c:numCache>
                <c:formatCode>###0.0%</c:formatCode>
                <c:ptCount val="4"/>
                <c:pt idx="0">
                  <c:v>0.87261146496815289</c:v>
                </c:pt>
                <c:pt idx="1">
                  <c:v>0.41836734693877553</c:v>
                </c:pt>
                <c:pt idx="2">
                  <c:v>0.45454545454545453</c:v>
                </c:pt>
                <c:pt idx="3">
                  <c:v>1</c:v>
                </c:pt>
              </c:numCache>
            </c:numRef>
          </c:val>
          <c:extLst>
            <c:ext xmlns:c16="http://schemas.microsoft.com/office/drawing/2014/chart" uri="{C3380CC4-5D6E-409C-BE32-E72D297353CC}">
              <c16:uniqueId val="{00000001-826D-47D8-9973-A84C563309B0}"/>
            </c:ext>
          </c:extLst>
        </c:ser>
        <c:ser>
          <c:idx val="1"/>
          <c:order val="1"/>
          <c:tx>
            <c:strRef>
              <c:f>Etichette!$F$53</c:f>
              <c:strCache>
                <c:ptCount val="1"/>
                <c:pt idx="0">
                  <c:v>Nord Italien | Italia del Nord</c:v>
                </c:pt>
              </c:strCache>
            </c:strRef>
          </c:tx>
          <c:spPr>
            <a:solidFill>
              <a:schemeClr val="accent3"/>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C-826D-47D8-9973-A84C563309B0}"/>
                </c:ext>
              </c:extLst>
            </c:dLbl>
            <c:dLbl>
              <c:idx val="4"/>
              <c:delete val="1"/>
              <c:extLst>
                <c:ext xmlns:c15="http://schemas.microsoft.com/office/drawing/2012/chart" uri="{CE6537A1-D6FC-4f65-9D91-7224C49458BB}"/>
                <c:ext xmlns:c16="http://schemas.microsoft.com/office/drawing/2014/chart" uri="{C3380CC4-5D6E-409C-BE32-E72D297353CC}">
                  <c16:uniqueId val="{00000002-826D-47D8-9973-A84C563309B0}"/>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Etichette!$D$4:$D$7</c:f>
              <c:strCache>
                <c:ptCount val="4"/>
                <c:pt idx="0">
                  <c:v>Südtiroler Oberschulabschluss
Maturità altoatesina (N=211)</c:v>
                </c:pt>
                <c:pt idx="1">
                  <c:v>Italienischer* Oberschulabschluss
Maturità italiana* (N=164)</c:v>
                </c:pt>
                <c:pt idx="2">
                  <c:v>Ausländischer EU Abschluss 
Maturità estera UE (N=47)</c:v>
                </c:pt>
                <c:pt idx="3">
                  <c:v>Nicht-EU Ausländischer Abschluss
Maturità estera extra-UE (N=9)</c:v>
                </c:pt>
              </c:strCache>
            </c:strRef>
          </c:cat>
          <c:val>
            <c:numRef>
              <c:f>'W Q37_Italien'!$E$19:$E$22</c:f>
              <c:numCache>
                <c:formatCode>###0.0%</c:formatCode>
                <c:ptCount val="4"/>
                <c:pt idx="0">
                  <c:v>3.1847133757961783E-2</c:v>
                </c:pt>
                <c:pt idx="1">
                  <c:v>0.37755102040816324</c:v>
                </c:pt>
                <c:pt idx="2">
                  <c:v>0.27272727272727271</c:v>
                </c:pt>
                <c:pt idx="3">
                  <c:v>0</c:v>
                </c:pt>
              </c:numCache>
            </c:numRef>
          </c:val>
          <c:extLst>
            <c:ext xmlns:c16="http://schemas.microsoft.com/office/drawing/2014/chart" uri="{C3380CC4-5D6E-409C-BE32-E72D297353CC}">
              <c16:uniqueId val="{00000003-826D-47D8-9973-A84C563309B0}"/>
            </c:ext>
          </c:extLst>
        </c:ser>
        <c:ser>
          <c:idx val="2"/>
          <c:order val="2"/>
          <c:tx>
            <c:strRef>
              <c:f>Etichette!$F$54</c:f>
              <c:strCache>
                <c:ptCount val="1"/>
                <c:pt idx="0">
                  <c:v>Restliches Italien oder gesamtes Staatsgebiet | Altre zone italiane o Italia intera</c:v>
                </c:pt>
              </c:strCache>
            </c:strRef>
          </c:tx>
          <c:spPr>
            <a:solidFill>
              <a:schemeClr val="accent4"/>
            </a:solidFill>
            <a:ln>
              <a:noFill/>
            </a:ln>
            <a:effectLst/>
          </c:spPr>
          <c:invertIfNegative val="0"/>
          <c:dLbls>
            <c:dLbl>
              <c:idx val="0"/>
              <c:layout>
                <c:manualLayout>
                  <c:x val="-5.3045715745788077E-2"/>
                  <c:y val="4.9985306156720331E-2"/>
                </c:manualLayout>
              </c:layout>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26D-47D8-9973-A84C563309B0}"/>
                </c:ext>
              </c:extLst>
            </c:dLbl>
            <c:dLbl>
              <c:idx val="3"/>
              <c:delete val="1"/>
              <c:extLst>
                <c:ext xmlns:c15="http://schemas.microsoft.com/office/drawing/2012/chart" uri="{CE6537A1-D6FC-4f65-9D91-7224C49458BB}"/>
                <c:ext xmlns:c16="http://schemas.microsoft.com/office/drawing/2014/chart" uri="{C3380CC4-5D6E-409C-BE32-E72D297353CC}">
                  <c16:uniqueId val="{00000004-826D-47D8-9973-A84C563309B0}"/>
                </c:ext>
              </c:extLst>
            </c:dLbl>
            <c:dLbl>
              <c:idx val="4"/>
              <c:delete val="1"/>
              <c:extLst>
                <c:ext xmlns:c15="http://schemas.microsoft.com/office/drawing/2012/chart" uri="{CE6537A1-D6FC-4f65-9D91-7224C49458BB}"/>
                <c:ext xmlns:c16="http://schemas.microsoft.com/office/drawing/2014/chart" uri="{C3380CC4-5D6E-409C-BE32-E72D297353CC}">
                  <c16:uniqueId val="{00000005-826D-47D8-9973-A84C563309B0}"/>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Etichette!$D$4:$D$7</c:f>
              <c:strCache>
                <c:ptCount val="4"/>
                <c:pt idx="0">
                  <c:v>Südtiroler Oberschulabschluss
Maturità altoatesina (N=211)</c:v>
                </c:pt>
                <c:pt idx="1">
                  <c:v>Italienischer* Oberschulabschluss
Maturità italiana* (N=164)</c:v>
                </c:pt>
                <c:pt idx="2">
                  <c:v>Ausländischer EU Abschluss 
Maturità estera UE (N=47)</c:v>
                </c:pt>
                <c:pt idx="3">
                  <c:v>Nicht-EU Ausländischer Abschluss
Maturità estera extra-UE (N=9)</c:v>
                </c:pt>
              </c:strCache>
            </c:strRef>
          </c:cat>
          <c:val>
            <c:numRef>
              <c:f>'W Q37_Italien'!$G$19:$G$22</c:f>
              <c:numCache>
                <c:formatCode>###0.0%</c:formatCode>
                <c:ptCount val="4"/>
                <c:pt idx="0">
                  <c:v>3.1847133757961783E-2</c:v>
                </c:pt>
                <c:pt idx="1">
                  <c:v>0.15306122448979592</c:v>
                </c:pt>
                <c:pt idx="2">
                  <c:v>0.27272727272727271</c:v>
                </c:pt>
                <c:pt idx="3">
                  <c:v>0</c:v>
                </c:pt>
              </c:numCache>
            </c:numRef>
          </c:val>
          <c:extLst>
            <c:ext xmlns:c16="http://schemas.microsoft.com/office/drawing/2014/chart" uri="{C3380CC4-5D6E-409C-BE32-E72D297353CC}">
              <c16:uniqueId val="{00000006-826D-47D8-9973-A84C563309B0}"/>
            </c:ext>
          </c:extLst>
        </c:ser>
        <c:ser>
          <c:idx val="3"/>
          <c:order val="3"/>
          <c:tx>
            <c:strRef>
              <c:f>Etichette!$F$55</c:f>
              <c:strCache>
                <c:ptCount val="1"/>
                <c:pt idx="0">
                  <c:v>Nicht angegeben | Non specificato</c:v>
                </c:pt>
              </c:strCache>
            </c:strRef>
          </c:tx>
          <c:spPr>
            <a:solidFill>
              <a:schemeClr val="accent2"/>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7-826D-47D8-9973-A84C563309B0}"/>
                </c:ext>
              </c:extLst>
            </c:dLbl>
            <c:dLbl>
              <c:idx val="3"/>
              <c:delete val="1"/>
              <c:extLst>
                <c:ext xmlns:c15="http://schemas.microsoft.com/office/drawing/2012/chart" uri="{CE6537A1-D6FC-4f65-9D91-7224C49458BB}"/>
                <c:ext xmlns:c16="http://schemas.microsoft.com/office/drawing/2014/chart" uri="{C3380CC4-5D6E-409C-BE32-E72D297353CC}">
                  <c16:uniqueId val="{00000008-826D-47D8-9973-A84C563309B0}"/>
                </c:ext>
              </c:extLst>
            </c:dLbl>
            <c:dLbl>
              <c:idx val="4"/>
              <c:delete val="1"/>
              <c:extLst>
                <c:ext xmlns:c15="http://schemas.microsoft.com/office/drawing/2012/chart" uri="{CE6537A1-D6FC-4f65-9D91-7224C49458BB}"/>
                <c:ext xmlns:c16="http://schemas.microsoft.com/office/drawing/2014/chart" uri="{C3380CC4-5D6E-409C-BE32-E72D297353CC}">
                  <c16:uniqueId val="{00000009-826D-47D8-9973-A84C563309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Etichette!$D$4:$D$7</c:f>
              <c:strCache>
                <c:ptCount val="4"/>
                <c:pt idx="0">
                  <c:v>Südtiroler Oberschulabschluss
Maturità altoatesina (N=211)</c:v>
                </c:pt>
                <c:pt idx="1">
                  <c:v>Italienischer* Oberschulabschluss
Maturità italiana* (N=164)</c:v>
                </c:pt>
                <c:pt idx="2">
                  <c:v>Ausländischer EU Abschluss 
Maturità estera UE (N=47)</c:v>
                </c:pt>
                <c:pt idx="3">
                  <c:v>Nicht-EU Ausländischer Abschluss
Maturità estera extra-UE (N=9)</c:v>
                </c:pt>
              </c:strCache>
            </c:strRef>
          </c:cat>
          <c:val>
            <c:numRef>
              <c:f>'W Q37_Italien'!$I$19:$I$22</c:f>
              <c:numCache>
                <c:formatCode>###0.0%</c:formatCode>
                <c:ptCount val="4"/>
                <c:pt idx="0">
                  <c:v>6.3694267515923567E-2</c:v>
                </c:pt>
                <c:pt idx="1">
                  <c:v>5.1020408163265307E-2</c:v>
                </c:pt>
                <c:pt idx="2">
                  <c:v>0</c:v>
                </c:pt>
                <c:pt idx="3">
                  <c:v>0</c:v>
                </c:pt>
              </c:numCache>
            </c:numRef>
          </c:val>
          <c:extLst>
            <c:ext xmlns:c16="http://schemas.microsoft.com/office/drawing/2014/chart" uri="{C3380CC4-5D6E-409C-BE32-E72D297353CC}">
              <c16:uniqueId val="{0000000A-826D-47D8-9973-A84C563309B0}"/>
            </c:ext>
          </c:extLst>
        </c:ser>
        <c:dLbls>
          <c:dLblPos val="ctr"/>
          <c:showLegendKey val="0"/>
          <c:showVal val="1"/>
          <c:showCatName val="0"/>
          <c:showSerName val="0"/>
          <c:showPercent val="0"/>
          <c:showBubbleSize val="0"/>
        </c:dLbls>
        <c:gapWidth val="150"/>
        <c:overlap val="100"/>
        <c:axId val="21660976"/>
        <c:axId val="21652816"/>
      </c:barChart>
      <c:catAx>
        <c:axId val="216609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de-DE"/>
          </a:p>
        </c:txPr>
        <c:crossAx val="21652816"/>
        <c:crosses val="autoZero"/>
        <c:auto val="1"/>
        <c:lblAlgn val="ctr"/>
        <c:lblOffset val="100"/>
        <c:noMultiLvlLbl val="0"/>
      </c:catAx>
      <c:valAx>
        <c:axId val="2165281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660976"/>
        <c:crosses val="autoZero"/>
        <c:crossBetween val="between"/>
        <c:majorUnit val="0.2"/>
      </c:valAx>
      <c:spPr>
        <a:noFill/>
        <a:ln>
          <a:noFill/>
        </a:ln>
        <a:effectLst/>
      </c:spPr>
    </c:plotArea>
    <c:legend>
      <c:legendPos val="b"/>
      <c:layout>
        <c:manualLayout>
          <c:xMode val="edge"/>
          <c:yMode val="edge"/>
          <c:x val="2.3895013123359579E-3"/>
          <c:y val="0.73834875903669939"/>
          <c:w val="0.99761049868766405"/>
          <c:h val="0.16474230194909847"/>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de-DE"/>
    </a:p>
  </c:txPr>
  <c:printSettings>
    <c:headerFooter/>
    <c:pageMargins b="0.78740157499999996" l="0.7" r="0.7" t="0.78740157499999996" header="0.3" footer="0.3"/>
    <c:pageSetup orientation="portrait"/>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698452842595013"/>
          <c:y val="4.6296296296296294E-3"/>
          <c:w val="0.74471597561116598"/>
          <c:h val="0.79400097011259518"/>
        </c:manualLayout>
      </c:layout>
      <c:barChart>
        <c:barDir val="bar"/>
        <c:grouping val="percentStacked"/>
        <c:varyColors val="0"/>
        <c:ser>
          <c:idx val="0"/>
          <c:order val="0"/>
          <c:tx>
            <c:strRef>
              <c:f>Etichette!$H$52</c:f>
              <c:strCache>
                <c:ptCount val="1"/>
                <c:pt idx="0">
                  <c:v>DACH-Staaten | Paesi tedescofoni</c:v>
                </c:pt>
              </c:strCache>
            </c:strRef>
          </c:tx>
          <c:spPr>
            <a:solidFill>
              <a:schemeClr val="accent1"/>
            </a:solidFill>
            <a:ln>
              <a:noFill/>
            </a:ln>
            <a:effectLst/>
          </c:spPr>
          <c:invertIfNegative val="0"/>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95-4C73-BD4F-F668687B1947}"/>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Etichette!$D$4:$D$7</c:f>
              <c:strCache>
                <c:ptCount val="4"/>
                <c:pt idx="0">
                  <c:v>Südtiroler Oberschulabschluss
Maturità altoatesina (N=211)</c:v>
                </c:pt>
                <c:pt idx="1">
                  <c:v>Italienischer* Oberschulabschluss
Maturità italiana* (N=164)</c:v>
                </c:pt>
                <c:pt idx="2">
                  <c:v>Ausländischer EU Abschluss 
Maturità estera UE (N=47)</c:v>
                </c:pt>
                <c:pt idx="3">
                  <c:v>Nicht-EU Ausländischer Abschluss
Maturità estera extra-UE (N=9)</c:v>
                </c:pt>
              </c:strCache>
            </c:strRef>
          </c:cat>
          <c:val>
            <c:numRef>
              <c:f>Q37_Ausland!$C$19:$C$22</c:f>
              <c:numCache>
                <c:formatCode>###0.0%</c:formatCode>
                <c:ptCount val="4"/>
                <c:pt idx="0">
                  <c:v>0.52500000000000002</c:v>
                </c:pt>
                <c:pt idx="1">
                  <c:v>0.53448275862068961</c:v>
                </c:pt>
                <c:pt idx="2">
                  <c:v>0.68571428571428572</c:v>
                </c:pt>
                <c:pt idx="3">
                  <c:v>0.33333333333333326</c:v>
                </c:pt>
              </c:numCache>
            </c:numRef>
          </c:val>
          <c:extLst>
            <c:ext xmlns:c16="http://schemas.microsoft.com/office/drawing/2014/chart" uri="{C3380CC4-5D6E-409C-BE32-E72D297353CC}">
              <c16:uniqueId val="{00000001-E495-4C73-BD4F-F668687B1947}"/>
            </c:ext>
          </c:extLst>
        </c:ser>
        <c:ser>
          <c:idx val="1"/>
          <c:order val="1"/>
          <c:tx>
            <c:strRef>
              <c:f>Etichette!$F$53</c:f>
              <c:strCache>
                <c:ptCount val="1"/>
                <c:pt idx="0">
                  <c:v>Nord Italien | Italia del Nord</c:v>
                </c:pt>
              </c:strCache>
            </c:strRef>
          </c:tx>
          <c:spPr>
            <a:solidFill>
              <a:schemeClr val="accent3"/>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2-E495-4C73-BD4F-F668687B1947}"/>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Etichette!$D$4:$D$7</c:f>
              <c:strCache>
                <c:ptCount val="4"/>
                <c:pt idx="0">
                  <c:v>Südtiroler Oberschulabschluss
Maturità altoatesina (N=211)</c:v>
                </c:pt>
                <c:pt idx="1">
                  <c:v>Italienischer* Oberschulabschluss
Maturità italiana* (N=164)</c:v>
                </c:pt>
                <c:pt idx="2">
                  <c:v>Ausländischer EU Abschluss 
Maturità estera UE (N=47)</c:v>
                </c:pt>
                <c:pt idx="3">
                  <c:v>Nicht-EU Ausländischer Abschluss
Maturità estera extra-UE (N=9)</c:v>
                </c:pt>
              </c:strCache>
            </c:strRef>
          </c:cat>
          <c:val>
            <c:numRef>
              <c:f>Q37_Ausland!$E$19:$E$22</c:f>
              <c:numCache>
                <c:formatCode>###0.0%</c:formatCode>
                <c:ptCount val="4"/>
                <c:pt idx="0">
                  <c:v>0.17499999999999999</c:v>
                </c:pt>
                <c:pt idx="1">
                  <c:v>0.10344827586206896</c:v>
                </c:pt>
                <c:pt idx="2">
                  <c:v>5.7142857142857141E-2</c:v>
                </c:pt>
                <c:pt idx="3">
                  <c:v>0.16666666666666663</c:v>
                </c:pt>
              </c:numCache>
            </c:numRef>
          </c:val>
          <c:extLst>
            <c:ext xmlns:c16="http://schemas.microsoft.com/office/drawing/2014/chart" uri="{C3380CC4-5D6E-409C-BE32-E72D297353CC}">
              <c16:uniqueId val="{00000003-E495-4C73-BD4F-F668687B1947}"/>
            </c:ext>
          </c:extLst>
        </c:ser>
        <c:ser>
          <c:idx val="2"/>
          <c:order val="2"/>
          <c:tx>
            <c:strRef>
              <c:f>Etichette!$H$54</c:f>
              <c:strCache>
                <c:ptCount val="1"/>
                <c:pt idx="0">
                  <c:v>Andere Länder | Altri paesi</c:v>
                </c:pt>
              </c:strCache>
            </c:strRef>
          </c:tx>
          <c:spPr>
            <a:solidFill>
              <a:schemeClr val="accent4"/>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4-E495-4C73-BD4F-F668687B1947}"/>
                </c:ext>
              </c:extLst>
            </c:dLbl>
            <c:dLbl>
              <c:idx val="4"/>
              <c:delete val="1"/>
              <c:extLst>
                <c:ext xmlns:c15="http://schemas.microsoft.com/office/drawing/2012/chart" uri="{CE6537A1-D6FC-4f65-9D91-7224C49458BB}"/>
                <c:ext xmlns:c16="http://schemas.microsoft.com/office/drawing/2014/chart" uri="{C3380CC4-5D6E-409C-BE32-E72D297353CC}">
                  <c16:uniqueId val="{00000005-E495-4C73-BD4F-F668687B1947}"/>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Etichette!$D$4:$D$7</c:f>
              <c:strCache>
                <c:ptCount val="4"/>
                <c:pt idx="0">
                  <c:v>Südtiroler Oberschulabschluss
Maturità altoatesina (N=211)</c:v>
                </c:pt>
                <c:pt idx="1">
                  <c:v>Italienischer* Oberschulabschluss
Maturità italiana* (N=164)</c:v>
                </c:pt>
                <c:pt idx="2">
                  <c:v>Ausländischer EU Abschluss 
Maturità estera UE (N=47)</c:v>
                </c:pt>
                <c:pt idx="3">
                  <c:v>Nicht-EU Ausländischer Abschluss
Maturità estera extra-UE (N=9)</c:v>
                </c:pt>
              </c:strCache>
            </c:strRef>
          </c:cat>
          <c:val>
            <c:numRef>
              <c:f>Q37_Ausland!$I$19:$I$22</c:f>
              <c:numCache>
                <c:formatCode>###0.0%</c:formatCode>
                <c:ptCount val="4"/>
                <c:pt idx="0">
                  <c:v>0.125</c:v>
                </c:pt>
                <c:pt idx="1">
                  <c:v>0.20689655172413793</c:v>
                </c:pt>
                <c:pt idx="2">
                  <c:v>8.5714285714285715E-2</c:v>
                </c:pt>
                <c:pt idx="3">
                  <c:v>0.33333333333333326</c:v>
                </c:pt>
              </c:numCache>
            </c:numRef>
          </c:val>
          <c:extLst>
            <c:ext xmlns:c16="http://schemas.microsoft.com/office/drawing/2014/chart" uri="{C3380CC4-5D6E-409C-BE32-E72D297353CC}">
              <c16:uniqueId val="{00000006-E495-4C73-BD4F-F668687B1947}"/>
            </c:ext>
          </c:extLst>
        </c:ser>
        <c:ser>
          <c:idx val="3"/>
          <c:order val="3"/>
          <c:tx>
            <c:strRef>
              <c:f>Etichette!$H$55</c:f>
              <c:strCache>
                <c:ptCount val="1"/>
                <c:pt idx="0">
                  <c:v>Nicht angegeben | Non specificato</c:v>
                </c:pt>
              </c:strCache>
            </c:strRef>
          </c:tx>
          <c:spPr>
            <a:solidFill>
              <a:schemeClr val="accent2"/>
            </a:solidFill>
            <a:ln>
              <a:noFill/>
            </a:ln>
            <a:effectLst/>
          </c:spPr>
          <c:invertIfNegative val="0"/>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495-4C73-BD4F-F668687B1947}"/>
                </c:ext>
              </c:extLst>
            </c:dLbl>
            <c:dLbl>
              <c:idx val="4"/>
              <c:delete val="1"/>
              <c:extLst>
                <c:ext xmlns:c15="http://schemas.microsoft.com/office/drawing/2012/chart" uri="{CE6537A1-D6FC-4f65-9D91-7224C49458BB}"/>
                <c:ext xmlns:c16="http://schemas.microsoft.com/office/drawing/2014/chart" uri="{C3380CC4-5D6E-409C-BE32-E72D297353CC}">
                  <c16:uniqueId val="{00000008-E495-4C73-BD4F-F668687B19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Etichette!$D$4:$D$7</c:f>
              <c:strCache>
                <c:ptCount val="4"/>
                <c:pt idx="0">
                  <c:v>Südtiroler Oberschulabschluss
Maturità altoatesina (N=211)</c:v>
                </c:pt>
                <c:pt idx="1">
                  <c:v>Italienischer* Oberschulabschluss
Maturità italiana* (N=164)</c:v>
                </c:pt>
                <c:pt idx="2">
                  <c:v>Ausländischer EU Abschluss 
Maturità estera UE (N=47)</c:v>
                </c:pt>
                <c:pt idx="3">
                  <c:v>Nicht-EU Ausländischer Abschluss
Maturità estera extra-UE (N=9)</c:v>
                </c:pt>
              </c:strCache>
            </c:strRef>
          </c:cat>
          <c:val>
            <c:numRef>
              <c:f>Q37_Ausland!$K$19:$K$22</c:f>
              <c:numCache>
                <c:formatCode>###0.0%</c:formatCode>
                <c:ptCount val="4"/>
                <c:pt idx="0">
                  <c:v>0.1</c:v>
                </c:pt>
                <c:pt idx="1">
                  <c:v>8.6206896551724144E-2</c:v>
                </c:pt>
                <c:pt idx="2">
                  <c:v>0.11428571428571428</c:v>
                </c:pt>
                <c:pt idx="3">
                  <c:v>0.16666666666666663</c:v>
                </c:pt>
              </c:numCache>
            </c:numRef>
          </c:val>
          <c:extLst>
            <c:ext xmlns:c16="http://schemas.microsoft.com/office/drawing/2014/chart" uri="{C3380CC4-5D6E-409C-BE32-E72D297353CC}">
              <c16:uniqueId val="{00000009-E495-4C73-BD4F-F668687B1947}"/>
            </c:ext>
          </c:extLst>
        </c:ser>
        <c:dLbls>
          <c:dLblPos val="ctr"/>
          <c:showLegendKey val="0"/>
          <c:showVal val="1"/>
          <c:showCatName val="0"/>
          <c:showSerName val="0"/>
          <c:showPercent val="0"/>
          <c:showBubbleSize val="0"/>
        </c:dLbls>
        <c:gapWidth val="150"/>
        <c:overlap val="100"/>
        <c:axId val="21641936"/>
        <c:axId val="21664784"/>
      </c:barChart>
      <c:catAx>
        <c:axId val="216419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de-DE"/>
          </a:p>
        </c:txPr>
        <c:crossAx val="21664784"/>
        <c:crosses val="autoZero"/>
        <c:auto val="1"/>
        <c:lblAlgn val="ctr"/>
        <c:lblOffset val="100"/>
        <c:noMultiLvlLbl val="0"/>
      </c:catAx>
      <c:valAx>
        <c:axId val="21664784"/>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641936"/>
        <c:crosses val="autoZero"/>
        <c:crossBetween val="between"/>
        <c:majorUnit val="0.2"/>
      </c:valAx>
      <c:spPr>
        <a:noFill/>
        <a:ln>
          <a:noFill/>
        </a:ln>
        <a:effectLst/>
      </c:spPr>
    </c:plotArea>
    <c:legend>
      <c:legendPos val="r"/>
      <c:layout>
        <c:manualLayout>
          <c:xMode val="edge"/>
          <c:yMode val="edge"/>
          <c:x val="0.25058727158385941"/>
          <c:y val="0.85037072159886395"/>
          <c:w val="0.68111990626267216"/>
          <c:h val="0.116296719567754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de-DE"/>
    </a:p>
  </c:txPr>
  <c:printSettings>
    <c:headerFooter/>
    <c:pageMargins b="0.78740157499999996" l="0.7" r="0.7" t="0.78740157499999996"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20902777777779"/>
          <c:y val="0.14301736111111113"/>
          <c:w val="0.43254291489425883"/>
          <c:h val="0.76118712806684741"/>
        </c:manualLayout>
      </c:layout>
      <c:doughnutChart>
        <c:varyColors val="1"/>
        <c:ser>
          <c:idx val="0"/>
          <c:order val="0"/>
          <c:spPr>
            <a:solidFill>
              <a:schemeClr val="accent1"/>
            </a:solidFill>
            <a:ln w="38100" cap="flat" cmpd="sng" algn="ctr">
              <a:solidFill>
                <a:srgbClr val="FFFFFF">
                  <a:lumMod val="100000"/>
                </a:srgbClr>
              </a:solidFill>
              <a:prstDash val="solid"/>
              <a:round/>
              <a:headEnd type="none" w="med" len="med"/>
              <a:tailEnd type="none" w="med" len="med"/>
            </a:ln>
          </c:spPr>
          <c:dPt>
            <c:idx val="0"/>
            <c:bubble3D val="0"/>
            <c:spPr>
              <a:solidFill>
                <a:schemeClr val="accent2"/>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1-F3E0-4DBA-8286-77175E25AB16}"/>
              </c:ext>
            </c:extLst>
          </c:dPt>
          <c:dPt>
            <c:idx val="1"/>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3-F3E0-4DBA-8286-77175E25AB16}"/>
              </c:ext>
            </c:extLst>
          </c:dPt>
          <c:dPt>
            <c:idx val="2"/>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5-F3E0-4DBA-8286-77175E25AB16}"/>
              </c:ext>
            </c:extLst>
          </c:dPt>
          <c:dPt>
            <c:idx val="3"/>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7-F3E0-4DBA-8286-77175E25AB16}"/>
              </c:ext>
            </c:extLst>
          </c:dPt>
          <c:dPt>
            <c:idx val="4"/>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9-F3E0-4DBA-8286-77175E25AB16}"/>
              </c:ext>
            </c:extLst>
          </c:dPt>
          <c:dPt>
            <c:idx val="5"/>
            <c:bubble3D val="0"/>
            <c:spPr>
              <a:solidFill>
                <a:schemeClr val="accent1"/>
              </a:solidFill>
              <a:ln w="38100" cap="flat" cmpd="sng" algn="ctr">
                <a:solidFill>
                  <a:srgbClr val="FFFFFF">
                    <a:lumMod val="100000"/>
                  </a:srgbClr>
                </a:solidFill>
                <a:prstDash val="solid"/>
                <a:round/>
                <a:headEnd type="none" w="med" len="med"/>
                <a:tailEnd type="none" w="med" len="med"/>
              </a:ln>
              <a:effectLst/>
            </c:spPr>
            <c:extLst>
              <c:ext xmlns:c16="http://schemas.microsoft.com/office/drawing/2014/chart" uri="{C3380CC4-5D6E-409C-BE32-E72D297353CC}">
                <c16:uniqueId val="{0000000B-F3E0-4DBA-8286-77175E25AB16}"/>
              </c:ext>
            </c:extLst>
          </c:dPt>
          <c:dLbls>
            <c:dLbl>
              <c:idx val="0"/>
              <c:layout>
                <c:manualLayout>
                  <c:x val="0.17716444444444435"/>
                  <c:y val="-0.1422619883040935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3E0-4DBA-8286-77175E25AB16}"/>
                </c:ext>
              </c:extLst>
            </c:dLbl>
            <c:dLbl>
              <c:idx val="1"/>
              <c:layout>
                <c:manualLayout>
                  <c:x val="-0.22021648148148149"/>
                  <c:y val="9.620730994152046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F3E0-4DBA-8286-77175E25AB16}"/>
                </c:ext>
              </c:extLst>
            </c:dLbl>
            <c:dLbl>
              <c:idx val="2"/>
              <c:layout>
                <c:manualLayout>
                  <c:x val="0.10196953329306087"/>
                  <c:y val="-5.062835428160523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3E0-4DBA-8286-77175E25AB16}"/>
                </c:ext>
              </c:extLst>
            </c:dLbl>
            <c:dLbl>
              <c:idx val="3"/>
              <c:layout>
                <c:manualLayout>
                  <c:x val="0.10547956658695254"/>
                  <c:y val="8.04745959372649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F3E0-4DBA-8286-77175E25AB16}"/>
                </c:ext>
              </c:extLst>
            </c:dLbl>
            <c:dLbl>
              <c:idx val="4"/>
              <c:layout>
                <c:manualLayout>
                  <c:x val="-0.14009851851851851"/>
                  <c:y val="0.147284210526315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F3E0-4DBA-8286-77175E25AB16}"/>
                </c:ext>
              </c:extLst>
            </c:dLbl>
            <c:dLbl>
              <c:idx val="5"/>
              <c:layout>
                <c:manualLayout>
                  <c:x val="-9.5250000000000001E-2"/>
                  <c:y val="-9.113425925925931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F3E0-4DBA-8286-77175E25AB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Source Sans Pro Light" panose="020B0403030403020204" pitchFamily="34" charset="0"/>
                    <a:ea typeface="+mn-ea"/>
                    <a:cs typeface="+mn-cs"/>
                  </a:defRPr>
                </a:pPr>
                <a:endParaRPr lang="de-DE"/>
              </a:p>
            </c:txPr>
            <c:showLegendKey val="0"/>
            <c:showVal val="1"/>
            <c:showCatName val="1"/>
            <c:showSerName val="0"/>
            <c:showPercent val="0"/>
            <c:showBubbleSize val="0"/>
            <c:separator>
</c:separator>
            <c:showLeaderLines val="1"/>
            <c:leaderLines>
              <c:spPr>
                <a:ln w="6350" cap="flat" cmpd="sng" algn="ctr">
                  <a:solidFill>
                    <a:schemeClr val="accent3"/>
                  </a:solidFill>
                  <a:prstDash val="solid"/>
                  <a:round/>
                </a:ln>
                <a:effectLst/>
              </c:spPr>
            </c:leaderLines>
            <c:extLst>
              <c:ext xmlns:c15="http://schemas.microsoft.com/office/drawing/2012/chart" uri="{CE6537A1-D6FC-4f65-9D91-7224C49458BB}"/>
            </c:extLst>
          </c:dLbls>
          <c:cat>
            <c:strRef>
              <c:f>'W Quoten'!$G$5:$H$5</c:f>
              <c:strCache>
                <c:ptCount val="2"/>
                <c:pt idx="0">
                  <c:v>Antwortende N
Questionari non compilati N</c:v>
                </c:pt>
                <c:pt idx="1">
                  <c:v>Antwortende N
Questionari compilati N</c:v>
                </c:pt>
              </c:strCache>
            </c:strRef>
          </c:cat>
          <c:val>
            <c:numRef>
              <c:f>'W Quoten'!$G$6:$H$6</c:f>
              <c:numCache>
                <c:formatCode>###0</c:formatCode>
                <c:ptCount val="2"/>
                <c:pt idx="0">
                  <c:v>26</c:v>
                </c:pt>
                <c:pt idx="1">
                  <c:v>434</c:v>
                </c:pt>
              </c:numCache>
            </c:numRef>
          </c:val>
          <c:extLst>
            <c:ext xmlns:c16="http://schemas.microsoft.com/office/drawing/2014/chart" uri="{C3380CC4-5D6E-409C-BE32-E72D297353CC}">
              <c16:uniqueId val="{0000000C-F3E0-4DBA-8286-77175E25AB16}"/>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3175" cap="flat" cmpd="sng" algn="ctr">
      <a:solidFill>
        <a:schemeClr val="accent4"/>
      </a:solidFill>
      <a:prstDash val="solid"/>
      <a:round/>
    </a:ln>
    <a:effectLst/>
  </c:spPr>
  <c:txPr>
    <a:bodyPr/>
    <a:lstStyle/>
    <a:p>
      <a:pPr>
        <a:defRPr>
          <a:latin typeface="Source Sans Pro Light" panose="020B0403030403020204" pitchFamily="34" charset="0"/>
        </a:defRPr>
      </a:pPr>
      <a:endParaRPr lang="de-DE"/>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rtl="0">
              <a:defRPr lang="it-IT" sz="1100" b="0" i="0" u="none" strike="noStrike" kern="1200" spc="0" baseline="0">
                <a:solidFill>
                  <a:schemeClr val="tx1"/>
                </a:solidFill>
                <a:latin typeface="Source Sans Pro" panose="020B0503030403020204" pitchFamily="34" charset="0"/>
                <a:ea typeface="+mn-ea"/>
                <a:cs typeface="+mn-cs"/>
              </a:defRPr>
            </a:pPr>
            <a:r>
              <a:rPr lang="en-US" sz="1100" b="0" i="0" u="none" strike="noStrike" kern="1200" spc="0" baseline="0">
                <a:solidFill>
                  <a:schemeClr val="tx1"/>
                </a:solidFill>
                <a:latin typeface="Source Sans Pro" panose="020B0503030403020204" pitchFamily="34" charset="0"/>
                <a:ea typeface="+mn-ea"/>
                <a:cs typeface="+mn-cs"/>
              </a:rPr>
              <a:t>Wirtschaftswissenschaften | Economia (N=249)</a:t>
            </a:r>
          </a:p>
        </c:rich>
      </c:tx>
      <c:layout>
        <c:manualLayout>
          <c:xMode val="edge"/>
          <c:yMode val="edge"/>
          <c:x val="1.6008888888888888E-2"/>
          <c:y val="1.2480994152046785E-2"/>
        </c:manualLayout>
      </c:layout>
      <c:overlay val="0"/>
      <c:spPr>
        <a:noFill/>
        <a:ln>
          <a:noFill/>
        </a:ln>
        <a:effectLst/>
      </c:spPr>
      <c:txPr>
        <a:bodyPr rot="0" spcFirstLastPara="1" vertOverflow="ellipsis" vert="horz" wrap="square" anchor="ctr" anchorCtr="1"/>
        <a:lstStyle/>
        <a:p>
          <a:pPr algn="l" rtl="0">
            <a:defRPr lang="it-IT" sz="1100" b="0" i="0" u="none" strike="noStrike" kern="1200" spc="0" baseline="0">
              <a:solidFill>
                <a:schemeClr val="tx1"/>
              </a:solidFill>
              <a:latin typeface="Source Sans Pro" panose="020B0503030403020204" pitchFamily="34" charset="0"/>
              <a:ea typeface="+mn-ea"/>
              <a:cs typeface="+mn-cs"/>
            </a:defRPr>
          </a:pPr>
          <a:endParaRPr lang="de-DE"/>
        </a:p>
      </c:txPr>
    </c:title>
    <c:autoTitleDeleted val="0"/>
    <c:plotArea>
      <c:layout>
        <c:manualLayout>
          <c:layoutTarget val="inner"/>
          <c:xMode val="edge"/>
          <c:yMode val="edge"/>
          <c:x val="3.9669374942681739E-2"/>
          <c:y val="0.1455387486702503"/>
          <c:w val="0.94341579171884771"/>
          <c:h val="0.50272010299087766"/>
        </c:manualLayout>
      </c:layout>
      <c:barChart>
        <c:barDir val="col"/>
        <c:grouping val="clustered"/>
        <c:varyColors val="0"/>
        <c:ser>
          <c:idx val="0"/>
          <c:order val="0"/>
          <c:spPr>
            <a:solidFill>
              <a:schemeClr val="accent1"/>
            </a:solidFill>
            <a:ln>
              <a:noFill/>
            </a:ln>
            <a:effectLst/>
          </c:spPr>
          <c:invertIfNegative val="0"/>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Faktor!$C$2:$H$2</c:f>
              <c:strCache>
                <c:ptCount val="6"/>
                <c:pt idx="0">
                  <c:v>Nützlichkeit des Praktikums | Utilità del tirocinio</c:v>
                </c:pt>
                <c:pt idx="1">
                  <c:v>Gute Beziehungsebene | Buone relazioni interpersonali</c:v>
                </c:pt>
                <c:pt idx="2">
                  <c:v>Gute Begleitung durch akad. Tutor | Buon accompagnamento tutor accad.</c:v>
                </c:pt>
                <c:pt idx="3">
                  <c:v>Gute Begleitung im Betrieb | Buon accompagnamento in azienda</c:v>
                </c:pt>
                <c:pt idx="4">
                  <c:v>Verknüpfung Theorie - Praxis | Connessioni tra teoria e pratica</c:v>
                </c:pt>
                <c:pt idx="5">
                  <c:v>Materielle Gratifikation | Gratificazione materiale</c:v>
                </c:pt>
              </c:strCache>
            </c:strRef>
          </c:cat>
          <c:val>
            <c:numRef>
              <c:f>Faktor!$C$3:$H$3</c:f>
              <c:numCache>
                <c:formatCode>###0.0</c:formatCode>
                <c:ptCount val="6"/>
                <c:pt idx="0">
                  <c:v>5.3607737291947828</c:v>
                </c:pt>
                <c:pt idx="1">
                  <c:v>6.3056680161943319</c:v>
                </c:pt>
                <c:pt idx="2">
                  <c:v>3.9426450742240209</c:v>
                </c:pt>
                <c:pt idx="3">
                  <c:v>5.8947368421052628</c:v>
                </c:pt>
                <c:pt idx="4">
                  <c:v>4.7016129032258061</c:v>
                </c:pt>
                <c:pt idx="5">
                  <c:v>5.5161290322580649</c:v>
                </c:pt>
              </c:numCache>
            </c:numRef>
          </c:val>
          <c:extLst>
            <c:ext xmlns:c16="http://schemas.microsoft.com/office/drawing/2014/chart" uri="{C3380CC4-5D6E-409C-BE32-E72D297353CC}">
              <c16:uniqueId val="{00000001-9851-4CF4-B183-DD94C49EB2B5}"/>
            </c:ext>
          </c:extLst>
        </c:ser>
        <c:dLbls>
          <c:dLblPos val="outEnd"/>
          <c:showLegendKey val="0"/>
          <c:showVal val="1"/>
          <c:showCatName val="0"/>
          <c:showSerName val="0"/>
          <c:showPercent val="0"/>
          <c:showBubbleSize val="0"/>
        </c:dLbls>
        <c:gapWidth val="182"/>
        <c:axId val="21658800"/>
        <c:axId val="21639760"/>
      </c:barChart>
      <c:catAx>
        <c:axId val="2165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solidFill>
                <a:latin typeface="+mj-lt"/>
                <a:ea typeface="+mn-ea"/>
                <a:cs typeface="+mn-cs"/>
              </a:defRPr>
            </a:pPr>
            <a:endParaRPr lang="de-DE"/>
          </a:p>
        </c:txPr>
        <c:crossAx val="21639760"/>
        <c:crosses val="autoZero"/>
        <c:auto val="1"/>
        <c:lblAlgn val="ctr"/>
        <c:lblOffset val="100"/>
        <c:noMultiLvlLbl val="0"/>
      </c:catAx>
      <c:valAx>
        <c:axId val="21639760"/>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21658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rtl="0">
              <a:defRPr lang="it-IT" sz="1100" b="0" i="0" u="none" strike="noStrike" kern="1200" spc="0" baseline="0">
                <a:solidFill>
                  <a:schemeClr val="tx1"/>
                </a:solidFill>
                <a:latin typeface="Source Sans Pro" panose="020B0503030403020204" pitchFamily="34" charset="0"/>
                <a:ea typeface="+mn-ea"/>
                <a:cs typeface="+mn-cs"/>
              </a:defRPr>
            </a:pPr>
            <a:r>
              <a:rPr lang="en-US" sz="1100" b="0" i="0" u="none" strike="noStrike" kern="1200" spc="0" baseline="0">
                <a:solidFill>
                  <a:schemeClr val="tx1"/>
                </a:solidFill>
                <a:latin typeface="Source Sans Pro" panose="020B0503030403020204" pitchFamily="34" charset="0"/>
                <a:ea typeface="+mn-ea"/>
                <a:cs typeface="+mn-cs"/>
              </a:rPr>
              <a:t>Bildungswissenschaften | Scienze della formazione (*) (N=97)</a:t>
            </a:r>
          </a:p>
        </c:rich>
      </c:tx>
      <c:layout>
        <c:manualLayout>
          <c:xMode val="edge"/>
          <c:yMode val="edge"/>
          <c:x val="1.6008888888888888E-2"/>
          <c:y val="1.2480994152046785E-2"/>
        </c:manualLayout>
      </c:layout>
      <c:overlay val="0"/>
      <c:spPr>
        <a:noFill/>
        <a:ln>
          <a:noFill/>
        </a:ln>
        <a:effectLst/>
      </c:spPr>
      <c:txPr>
        <a:bodyPr rot="0" spcFirstLastPara="1" vertOverflow="ellipsis" vert="horz" wrap="square" anchor="ctr" anchorCtr="1"/>
        <a:lstStyle/>
        <a:p>
          <a:pPr algn="l" rtl="0">
            <a:defRPr lang="it-IT" sz="1100" b="0" i="0" u="none" strike="noStrike" kern="1200" spc="0" baseline="0">
              <a:solidFill>
                <a:schemeClr val="tx1"/>
              </a:solidFill>
              <a:latin typeface="Source Sans Pro" panose="020B0503030403020204" pitchFamily="34" charset="0"/>
              <a:ea typeface="+mn-ea"/>
              <a:cs typeface="+mn-cs"/>
            </a:defRPr>
          </a:pPr>
          <a:endParaRPr lang="de-DE"/>
        </a:p>
      </c:txPr>
    </c:title>
    <c:autoTitleDeleted val="0"/>
    <c:plotArea>
      <c:layout>
        <c:manualLayout>
          <c:layoutTarget val="inner"/>
          <c:xMode val="edge"/>
          <c:yMode val="edge"/>
          <c:x val="4.3313333333333336E-2"/>
          <c:y val="0.15309491968997599"/>
          <c:w val="0.94963111111111131"/>
          <c:h val="0.50991185309808318"/>
        </c:manualLayout>
      </c:layout>
      <c:barChart>
        <c:barDir val="col"/>
        <c:grouping val="clustered"/>
        <c:varyColors val="0"/>
        <c:ser>
          <c:idx val="0"/>
          <c:order val="0"/>
          <c:spPr>
            <a:solidFill>
              <a:schemeClr val="accent1"/>
            </a:solidFill>
            <a:ln>
              <a:noFill/>
            </a:ln>
            <a:effectLst/>
          </c:spPr>
          <c:invertIfNegative val="0"/>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Faktor!$C$2:$H$2</c:f>
              <c:strCache>
                <c:ptCount val="6"/>
                <c:pt idx="0">
                  <c:v>Nützlichkeit des Praktikums | Utilità del tirocinio</c:v>
                </c:pt>
                <c:pt idx="1">
                  <c:v>Gute Beziehungsebene | Buone relazioni interpersonali</c:v>
                </c:pt>
                <c:pt idx="2">
                  <c:v>Gute Begleitung durch akad. Tutor | Buon accompagnamento tutor accad.</c:v>
                </c:pt>
                <c:pt idx="3">
                  <c:v>Gute Begleitung im Betrieb | Buon accompagnamento in azienda</c:v>
                </c:pt>
                <c:pt idx="4">
                  <c:v>Verknüpfung Theorie - Praxis | Connessioni tra teoria e pratica</c:v>
                </c:pt>
                <c:pt idx="5">
                  <c:v>Materielle Gratifikation | Gratificazione materiale</c:v>
                </c:pt>
              </c:strCache>
            </c:strRef>
          </c:cat>
          <c:val>
            <c:numRef>
              <c:f>Faktor!$C$6:$H$6</c:f>
              <c:numCache>
                <c:formatCode>###0.0</c:formatCode>
                <c:ptCount val="6"/>
                <c:pt idx="0">
                  <c:v>5.4027777777777777</c:v>
                </c:pt>
                <c:pt idx="1">
                  <c:v>6.244791666666667</c:v>
                </c:pt>
                <c:pt idx="2">
                  <c:v>5.1284722222222241</c:v>
                </c:pt>
                <c:pt idx="3">
                  <c:v>6.1034226190476168</c:v>
                </c:pt>
                <c:pt idx="4">
                  <c:v>4.9375</c:v>
                </c:pt>
                <c:pt idx="5">
                  <c:v>5.229166666666667</c:v>
                </c:pt>
              </c:numCache>
            </c:numRef>
          </c:val>
          <c:extLst>
            <c:ext xmlns:c16="http://schemas.microsoft.com/office/drawing/2014/chart" uri="{C3380CC4-5D6E-409C-BE32-E72D297353CC}">
              <c16:uniqueId val="{00000001-9851-4CF4-B183-DD94C49EB2B5}"/>
            </c:ext>
          </c:extLst>
        </c:ser>
        <c:dLbls>
          <c:dLblPos val="outEnd"/>
          <c:showLegendKey val="0"/>
          <c:showVal val="1"/>
          <c:showCatName val="0"/>
          <c:showSerName val="0"/>
          <c:showPercent val="0"/>
          <c:showBubbleSize val="0"/>
        </c:dLbls>
        <c:gapWidth val="182"/>
        <c:axId val="21640304"/>
        <c:axId val="21666416"/>
      </c:barChart>
      <c:catAx>
        <c:axId val="2164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solidFill>
                <a:latin typeface="+mj-lt"/>
                <a:ea typeface="+mn-ea"/>
                <a:cs typeface="+mn-cs"/>
              </a:defRPr>
            </a:pPr>
            <a:endParaRPr lang="de-DE"/>
          </a:p>
        </c:txPr>
        <c:crossAx val="21666416"/>
        <c:crosses val="autoZero"/>
        <c:auto val="1"/>
        <c:lblAlgn val="ctr"/>
        <c:lblOffset val="100"/>
        <c:noMultiLvlLbl val="0"/>
      </c:catAx>
      <c:valAx>
        <c:axId val="21666416"/>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21640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rtl="0">
              <a:defRPr lang="it-IT" sz="1100" b="0" i="0" u="none" strike="noStrike" kern="1200" spc="0" baseline="0">
                <a:solidFill>
                  <a:schemeClr val="tx1"/>
                </a:solidFill>
                <a:latin typeface="Source Sans Pro" panose="020B0503030403020204" pitchFamily="34" charset="0"/>
                <a:ea typeface="+mn-ea"/>
                <a:cs typeface="+mn-cs"/>
              </a:defRPr>
            </a:pPr>
            <a:r>
              <a:rPr lang="en-US" sz="1100" b="0" i="0" u="none" strike="noStrike" kern="1200" spc="0" baseline="0">
                <a:solidFill>
                  <a:schemeClr val="tx1"/>
                </a:solidFill>
                <a:latin typeface="Source Sans Pro" panose="020B0503030403020204" pitchFamily="34" charset="0"/>
                <a:ea typeface="+mn-ea"/>
                <a:cs typeface="+mn-cs"/>
              </a:rPr>
              <a:t>Naturwissenschaften und Technik | Scienze e tecnologie (N=47)</a:t>
            </a:r>
          </a:p>
        </c:rich>
      </c:tx>
      <c:layout>
        <c:manualLayout>
          <c:xMode val="edge"/>
          <c:yMode val="edge"/>
          <c:x val="1.6008888888888888E-2"/>
          <c:y val="1.2480994152046785E-2"/>
        </c:manualLayout>
      </c:layout>
      <c:overlay val="0"/>
      <c:spPr>
        <a:noFill/>
        <a:ln>
          <a:noFill/>
        </a:ln>
        <a:effectLst/>
      </c:spPr>
      <c:txPr>
        <a:bodyPr rot="0" spcFirstLastPara="1" vertOverflow="ellipsis" vert="horz" wrap="square" anchor="ctr" anchorCtr="1"/>
        <a:lstStyle/>
        <a:p>
          <a:pPr algn="l" rtl="0">
            <a:defRPr lang="it-IT" sz="1100" b="0" i="0" u="none" strike="noStrike" kern="1200" spc="0" baseline="0">
              <a:solidFill>
                <a:schemeClr val="tx1"/>
              </a:solidFill>
              <a:latin typeface="Source Sans Pro" panose="020B0503030403020204" pitchFamily="34" charset="0"/>
              <a:ea typeface="+mn-ea"/>
              <a:cs typeface="+mn-cs"/>
            </a:defRPr>
          </a:pPr>
          <a:endParaRPr lang="de-DE"/>
        </a:p>
      </c:txPr>
    </c:title>
    <c:autoTitleDeleted val="0"/>
    <c:plotArea>
      <c:layout>
        <c:manualLayout>
          <c:layoutTarget val="inner"/>
          <c:xMode val="edge"/>
          <c:yMode val="edge"/>
          <c:x val="3.8609629629629633E-2"/>
          <c:y val="0.16040653451653797"/>
          <c:w val="0.94963111111111131"/>
          <c:h val="0.50597729630056476"/>
        </c:manualLayout>
      </c:layout>
      <c:barChart>
        <c:barDir val="col"/>
        <c:grouping val="clustered"/>
        <c:varyColors val="0"/>
        <c:ser>
          <c:idx val="0"/>
          <c:order val="0"/>
          <c:spPr>
            <a:solidFill>
              <a:schemeClr val="accent1"/>
            </a:solidFill>
            <a:ln>
              <a:noFill/>
            </a:ln>
            <a:effectLst/>
          </c:spPr>
          <c:invertIfNegative val="0"/>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Faktor!$C$2:$H$2</c:f>
              <c:strCache>
                <c:ptCount val="6"/>
                <c:pt idx="0">
                  <c:v>Nützlichkeit des Praktikums | Utilità del tirocinio</c:v>
                </c:pt>
                <c:pt idx="1">
                  <c:v>Gute Beziehungsebene | Buone relazioni interpersonali</c:v>
                </c:pt>
                <c:pt idx="2">
                  <c:v>Gute Begleitung durch akad. Tutor | Buon accompagnamento tutor accad.</c:v>
                </c:pt>
                <c:pt idx="3">
                  <c:v>Gute Begleitung im Betrieb | Buon accompagnamento in azienda</c:v>
                </c:pt>
                <c:pt idx="4">
                  <c:v>Verknüpfung Theorie - Praxis | Connessioni tra teoria e pratica</c:v>
                </c:pt>
                <c:pt idx="5">
                  <c:v>Materielle Gratifikation | Gratificazione materiale</c:v>
                </c:pt>
              </c:strCache>
            </c:strRef>
          </c:cat>
          <c:val>
            <c:numRef>
              <c:f>Faktor!$C$9:$H$9</c:f>
              <c:numCache>
                <c:formatCode>###0.0</c:formatCode>
                <c:ptCount val="6"/>
                <c:pt idx="0">
                  <c:v>5.3853427895981092</c:v>
                </c:pt>
                <c:pt idx="1">
                  <c:v>6.4308510638297873</c:v>
                </c:pt>
                <c:pt idx="2">
                  <c:v>4.9219858156028362</c:v>
                </c:pt>
                <c:pt idx="3">
                  <c:v>6.0638297872340425</c:v>
                </c:pt>
                <c:pt idx="4">
                  <c:v>4.9042553191489358</c:v>
                </c:pt>
                <c:pt idx="5">
                  <c:v>5.3510638297872344</c:v>
                </c:pt>
              </c:numCache>
            </c:numRef>
          </c:val>
          <c:extLst>
            <c:ext xmlns:c16="http://schemas.microsoft.com/office/drawing/2014/chart" uri="{C3380CC4-5D6E-409C-BE32-E72D297353CC}">
              <c16:uniqueId val="{00000001-9851-4CF4-B183-DD94C49EB2B5}"/>
            </c:ext>
          </c:extLst>
        </c:ser>
        <c:dLbls>
          <c:dLblPos val="outEnd"/>
          <c:showLegendKey val="0"/>
          <c:showVal val="1"/>
          <c:showCatName val="0"/>
          <c:showSerName val="0"/>
          <c:showPercent val="0"/>
          <c:showBubbleSize val="0"/>
        </c:dLbls>
        <c:gapWidth val="182"/>
        <c:axId val="21643024"/>
        <c:axId val="21640848"/>
      </c:barChart>
      <c:catAx>
        <c:axId val="2164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solidFill>
                <a:latin typeface="+mj-lt"/>
                <a:ea typeface="+mn-ea"/>
                <a:cs typeface="+mn-cs"/>
              </a:defRPr>
            </a:pPr>
            <a:endParaRPr lang="de-DE"/>
          </a:p>
        </c:txPr>
        <c:crossAx val="21640848"/>
        <c:crosses val="autoZero"/>
        <c:auto val="1"/>
        <c:lblAlgn val="ctr"/>
        <c:lblOffset val="100"/>
        <c:noMultiLvlLbl val="0"/>
      </c:catAx>
      <c:valAx>
        <c:axId val="21640848"/>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21643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rtl="0">
              <a:defRPr lang="it-IT" sz="1100" b="0" i="0" u="none" strike="noStrike" kern="1200" spc="0" baseline="0">
                <a:solidFill>
                  <a:schemeClr val="tx1"/>
                </a:solidFill>
                <a:latin typeface="Source Sans Pro" panose="020B0503030403020204" pitchFamily="34" charset="0"/>
                <a:ea typeface="+mn-ea"/>
                <a:cs typeface="+mn-cs"/>
              </a:defRPr>
            </a:pPr>
            <a:r>
              <a:rPr lang="it-IT" sz="1100" b="0" i="0" u="none" strike="noStrike" kern="1200" spc="0" baseline="0">
                <a:solidFill>
                  <a:schemeClr val="tx1"/>
                </a:solidFill>
                <a:latin typeface="Source Sans Pro" panose="020B0503030403020204" pitchFamily="34" charset="0"/>
                <a:ea typeface="+mn-ea"/>
                <a:cs typeface="+mn-cs"/>
              </a:rPr>
              <a:t>Design und Künste | Design e arti (N=5)</a:t>
            </a:r>
          </a:p>
        </c:rich>
      </c:tx>
      <c:layout>
        <c:manualLayout>
          <c:xMode val="edge"/>
          <c:yMode val="edge"/>
          <c:x val="3.2558064516129012E-2"/>
          <c:y val="1.1140350877192982E-2"/>
        </c:manualLayout>
      </c:layout>
      <c:overlay val="0"/>
      <c:spPr>
        <a:noFill/>
        <a:ln>
          <a:noFill/>
        </a:ln>
        <a:effectLst/>
      </c:spPr>
      <c:txPr>
        <a:bodyPr rot="0" spcFirstLastPara="1" vertOverflow="ellipsis" vert="horz" wrap="square" anchor="ctr" anchorCtr="1"/>
        <a:lstStyle/>
        <a:p>
          <a:pPr algn="l" rtl="0">
            <a:defRPr lang="it-IT" sz="1100" b="0" i="0" u="none" strike="noStrike" kern="1200" spc="0" baseline="0">
              <a:solidFill>
                <a:schemeClr val="tx1"/>
              </a:solidFill>
              <a:latin typeface="Source Sans Pro" panose="020B0503030403020204" pitchFamily="34" charset="0"/>
              <a:ea typeface="+mn-ea"/>
              <a:cs typeface="+mn-cs"/>
            </a:defRPr>
          </a:pPr>
          <a:endParaRPr lang="de-DE"/>
        </a:p>
      </c:txPr>
    </c:title>
    <c:autoTitleDeleted val="0"/>
    <c:plotArea>
      <c:layout>
        <c:manualLayout>
          <c:layoutTarget val="inner"/>
          <c:xMode val="edge"/>
          <c:yMode val="edge"/>
          <c:x val="7.3561782929982805E-2"/>
          <c:y val="0.11333901489160256"/>
          <c:w val="0.87771881126241047"/>
          <c:h val="0.59363759653940051"/>
        </c:manualLayout>
      </c:layout>
      <c:barChart>
        <c:barDir val="col"/>
        <c:grouping val="clustered"/>
        <c:varyColors val="0"/>
        <c:ser>
          <c:idx val="0"/>
          <c:order val="0"/>
          <c:spPr>
            <a:solidFill>
              <a:schemeClr val="accent1"/>
            </a:solidFill>
            <a:ln>
              <a:noFill/>
            </a:ln>
            <a:effectLst/>
          </c:spPr>
          <c:invertIfNegative val="0"/>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Faktor!$C$2:$H$2</c:f>
              <c:strCache>
                <c:ptCount val="6"/>
                <c:pt idx="0">
                  <c:v>Nützlichkeit des Praktikums | Utilità del tirocinio</c:v>
                </c:pt>
                <c:pt idx="1">
                  <c:v>Gute Beziehungsebene | Buone relazioni interpersonali</c:v>
                </c:pt>
                <c:pt idx="2">
                  <c:v>Gute Begleitung durch akad. Tutor | Buon accompagnamento tutor accad.</c:v>
                </c:pt>
                <c:pt idx="3">
                  <c:v>Gute Begleitung im Betrieb | Buon accompagnamento in azienda</c:v>
                </c:pt>
                <c:pt idx="4">
                  <c:v>Verknüpfung Theorie - Praxis | Connessioni tra teoria e pratica</c:v>
                </c:pt>
                <c:pt idx="5">
                  <c:v>Materielle Gratifikation | Gratificazione materiale</c:v>
                </c:pt>
              </c:strCache>
            </c:strRef>
          </c:cat>
          <c:val>
            <c:numRef>
              <c:f>Faktor!$C$15:$H$15</c:f>
              <c:numCache>
                <c:formatCode>###0.0</c:formatCode>
                <c:ptCount val="6"/>
                <c:pt idx="0">
                  <c:v>5.4888888888888889</c:v>
                </c:pt>
                <c:pt idx="1">
                  <c:v>6.7</c:v>
                </c:pt>
                <c:pt idx="2">
                  <c:v>5.0666666666666664</c:v>
                </c:pt>
                <c:pt idx="3">
                  <c:v>6.2714285714285714</c:v>
                </c:pt>
                <c:pt idx="4">
                  <c:v>4.5999999999999996</c:v>
                </c:pt>
                <c:pt idx="5">
                  <c:v>5.7</c:v>
                </c:pt>
              </c:numCache>
            </c:numRef>
          </c:val>
          <c:extLst>
            <c:ext xmlns:c16="http://schemas.microsoft.com/office/drawing/2014/chart" uri="{C3380CC4-5D6E-409C-BE32-E72D297353CC}">
              <c16:uniqueId val="{00000001-9851-4CF4-B183-DD94C49EB2B5}"/>
            </c:ext>
          </c:extLst>
        </c:ser>
        <c:dLbls>
          <c:dLblPos val="outEnd"/>
          <c:showLegendKey val="0"/>
          <c:showVal val="1"/>
          <c:showCatName val="0"/>
          <c:showSerName val="0"/>
          <c:showPercent val="0"/>
          <c:showBubbleSize val="0"/>
        </c:dLbls>
        <c:gapWidth val="182"/>
        <c:axId val="21649008"/>
        <c:axId val="21659344"/>
      </c:barChart>
      <c:catAx>
        <c:axId val="21649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solidFill>
                <a:latin typeface="+mj-lt"/>
                <a:ea typeface="+mn-ea"/>
                <a:cs typeface="+mn-cs"/>
              </a:defRPr>
            </a:pPr>
            <a:endParaRPr lang="de-DE"/>
          </a:p>
        </c:txPr>
        <c:crossAx val="21659344"/>
        <c:crosses val="autoZero"/>
        <c:auto val="1"/>
        <c:lblAlgn val="ctr"/>
        <c:lblOffset val="100"/>
        <c:noMultiLvlLbl val="0"/>
      </c:catAx>
      <c:valAx>
        <c:axId val="21659344"/>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21649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693802457636796E-2"/>
          <c:y val="4.631637238448727E-2"/>
          <c:w val="0.93727111020472909"/>
          <c:h val="0.65180364912727384"/>
        </c:manualLayout>
      </c:layout>
      <c:barChart>
        <c:barDir val="col"/>
        <c:grouping val="clustered"/>
        <c:varyColors val="0"/>
        <c:ser>
          <c:idx val="0"/>
          <c:order val="0"/>
          <c:tx>
            <c:strRef>
              <c:f>Faktor!$C$2</c:f>
              <c:strCache>
                <c:ptCount val="1"/>
                <c:pt idx="0">
                  <c:v>Nützlichkeit des Praktikums | Utilità del tirocinio</c:v>
                </c:pt>
              </c:strCache>
            </c:strRef>
          </c:tx>
          <c:spPr>
            <a:solidFill>
              <a:schemeClr val="accent1"/>
            </a:solidFill>
            <a:ln>
              <a:noFill/>
            </a:ln>
            <a:effectLst/>
          </c:spPr>
          <c:invertIfNegative val="0"/>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Faktor!$B$24:$B$28</c:f>
              <c:numCache>
                <c:formatCode>###0.0</c:formatCode>
                <c:ptCount val="5"/>
                <c:pt idx="0">
                  <c:v>5.3607737291947828</c:v>
                </c:pt>
                <c:pt idx="1">
                  <c:v>5.4027777777777777</c:v>
                </c:pt>
                <c:pt idx="2">
                  <c:v>5.4193548387096779</c:v>
                </c:pt>
                <c:pt idx="3">
                  <c:v>5.3</c:v>
                </c:pt>
                <c:pt idx="4">
                  <c:v>5.5</c:v>
                </c:pt>
              </c:numCache>
            </c:numRef>
          </c:val>
          <c:extLst>
            <c:ext xmlns:c16="http://schemas.microsoft.com/office/drawing/2014/chart" uri="{C3380CC4-5D6E-409C-BE32-E72D297353CC}">
              <c16:uniqueId val="{00000001-9851-4CF4-B183-DD94C49EB2B5}"/>
            </c:ext>
          </c:extLst>
        </c:ser>
        <c:ser>
          <c:idx val="1"/>
          <c:order val="1"/>
          <c:tx>
            <c:strRef>
              <c:f>Faktor!$D$2</c:f>
              <c:strCache>
                <c:ptCount val="1"/>
                <c:pt idx="0">
                  <c:v>Gute Beziehungsebene | Buone relazioni interpersonali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Faktor!$C$24:$C$28</c:f>
              <c:numCache>
                <c:formatCode>###0.0</c:formatCode>
                <c:ptCount val="5"/>
                <c:pt idx="0">
                  <c:v>6.3</c:v>
                </c:pt>
                <c:pt idx="1">
                  <c:v>6.2</c:v>
                </c:pt>
                <c:pt idx="2">
                  <c:v>6.4</c:v>
                </c:pt>
                <c:pt idx="3">
                  <c:v>6.1</c:v>
                </c:pt>
                <c:pt idx="4">
                  <c:v>6.7</c:v>
                </c:pt>
              </c:numCache>
            </c:numRef>
          </c:val>
          <c:extLst>
            <c:ext xmlns:c16="http://schemas.microsoft.com/office/drawing/2014/chart" uri="{C3380CC4-5D6E-409C-BE32-E72D297353CC}">
              <c16:uniqueId val="{00000002-9851-4CF4-B183-DD94C49EB2B5}"/>
            </c:ext>
          </c:extLst>
        </c:ser>
        <c:ser>
          <c:idx val="2"/>
          <c:order val="2"/>
          <c:tx>
            <c:strRef>
              <c:f>Faktor!$E$2</c:f>
              <c:strCache>
                <c:ptCount val="1"/>
                <c:pt idx="0">
                  <c:v>Gute Begleitung durch akad. Tutor | Buon accompagnamento tutor accad.</c:v>
                </c:pt>
              </c:strCache>
            </c:strRef>
          </c:tx>
          <c:spPr>
            <a:solidFill>
              <a:schemeClr val="accent3"/>
            </a:solidFill>
            <a:ln>
              <a:noFill/>
            </a:ln>
            <a:effectLst/>
          </c:spPr>
          <c:invertIfNegative val="0"/>
          <c:dLbls>
            <c:dLbl>
              <c:idx val="2"/>
              <c:layout>
                <c:manualLayout>
                  <c:x val="1.5948959311567568E-3"/>
                  <c:y val="2.69905533063427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51-4CF4-B183-DD94C49EB2B5}"/>
                </c:ext>
              </c:extLst>
            </c:dLbl>
            <c:dLbl>
              <c:idx val="7"/>
              <c:layout>
                <c:manualLayout>
                  <c:x val="-1.5948959311567568E-3"/>
                  <c:y val="2.69905533063427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Faktor!$D$24:$D$28</c:f>
              <c:numCache>
                <c:formatCode>###0.0</c:formatCode>
                <c:ptCount val="5"/>
                <c:pt idx="0">
                  <c:v>3.9</c:v>
                </c:pt>
                <c:pt idx="1">
                  <c:v>5.0999999999999996</c:v>
                </c:pt>
                <c:pt idx="2">
                  <c:v>4.9000000000000004</c:v>
                </c:pt>
                <c:pt idx="3">
                  <c:v>4.9000000000000004</c:v>
                </c:pt>
                <c:pt idx="4">
                  <c:v>5.0999999999999996</c:v>
                </c:pt>
              </c:numCache>
            </c:numRef>
          </c:val>
          <c:extLst>
            <c:ext xmlns:c16="http://schemas.microsoft.com/office/drawing/2014/chart" uri="{C3380CC4-5D6E-409C-BE32-E72D297353CC}">
              <c16:uniqueId val="{00000005-9851-4CF4-B183-DD94C49EB2B5}"/>
            </c:ext>
          </c:extLst>
        </c:ser>
        <c:ser>
          <c:idx val="3"/>
          <c:order val="3"/>
          <c:tx>
            <c:strRef>
              <c:f>Faktor!$F$2</c:f>
              <c:strCache>
                <c:ptCount val="1"/>
                <c:pt idx="0">
                  <c:v>Gute Begleitung im Betrieb | Buon accompagnamento in azienda</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Faktor!$E$24:$E$28</c:f>
              <c:numCache>
                <c:formatCode>###0.0</c:formatCode>
                <c:ptCount val="5"/>
                <c:pt idx="0">
                  <c:v>5.9</c:v>
                </c:pt>
                <c:pt idx="1">
                  <c:v>6.1</c:v>
                </c:pt>
                <c:pt idx="2">
                  <c:v>6.1</c:v>
                </c:pt>
                <c:pt idx="3">
                  <c:v>5.9</c:v>
                </c:pt>
                <c:pt idx="4">
                  <c:v>6.3</c:v>
                </c:pt>
              </c:numCache>
            </c:numRef>
          </c:val>
          <c:extLst>
            <c:ext xmlns:c16="http://schemas.microsoft.com/office/drawing/2014/chart" uri="{C3380CC4-5D6E-409C-BE32-E72D297353CC}">
              <c16:uniqueId val="{00000006-9851-4CF4-B183-DD94C49EB2B5}"/>
            </c:ext>
          </c:extLst>
        </c:ser>
        <c:ser>
          <c:idx val="4"/>
          <c:order val="4"/>
          <c:tx>
            <c:strRef>
              <c:f>Faktor!$G$2</c:f>
              <c:strCache>
                <c:ptCount val="1"/>
                <c:pt idx="0">
                  <c:v>Verknüpfung Theorie - Praxis | Connessioni tra teoria e pratica</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Faktor!$F$24:$F$28</c:f>
              <c:numCache>
                <c:formatCode>###0.0</c:formatCode>
                <c:ptCount val="5"/>
                <c:pt idx="0">
                  <c:v>4.7</c:v>
                </c:pt>
                <c:pt idx="1">
                  <c:v>4.9000000000000004</c:v>
                </c:pt>
                <c:pt idx="2">
                  <c:v>4.9000000000000004</c:v>
                </c:pt>
                <c:pt idx="3">
                  <c:v>4.7</c:v>
                </c:pt>
                <c:pt idx="4">
                  <c:v>4.5999999999999996</c:v>
                </c:pt>
              </c:numCache>
            </c:numRef>
          </c:val>
          <c:extLst>
            <c:ext xmlns:c16="http://schemas.microsoft.com/office/drawing/2014/chart" uri="{C3380CC4-5D6E-409C-BE32-E72D297353CC}">
              <c16:uniqueId val="{00000007-9851-4CF4-B183-DD94C49EB2B5}"/>
            </c:ext>
          </c:extLst>
        </c:ser>
        <c:ser>
          <c:idx val="5"/>
          <c:order val="5"/>
          <c:tx>
            <c:strRef>
              <c:f>Faktor!$H$2</c:f>
              <c:strCache>
                <c:ptCount val="1"/>
                <c:pt idx="0">
                  <c:v>Materielle Gratifikation | Gratificazione materiale</c:v>
                </c:pt>
              </c:strCache>
            </c:strRef>
          </c:tx>
          <c:spPr>
            <a:solidFill>
              <a:schemeClr val="accent1">
                <a:lumMod val="60000"/>
                <a:lumOff val="40000"/>
              </a:schemeClr>
            </a:solidFill>
            <a:ln>
              <a:noFill/>
            </a:ln>
            <a:effectLst/>
          </c:spPr>
          <c:invertIfNegative val="0"/>
          <c:dLbls>
            <c:dLbl>
              <c:idx val="1"/>
              <c:layout>
                <c:manualLayout>
                  <c:x val="3.18979186231351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Faktor!$G$24:$G$28</c:f>
              <c:numCache>
                <c:formatCode>###0.0</c:formatCode>
                <c:ptCount val="5"/>
                <c:pt idx="0">
                  <c:v>5.5</c:v>
                </c:pt>
                <c:pt idx="1">
                  <c:v>5.2</c:v>
                </c:pt>
                <c:pt idx="2">
                  <c:v>5.4</c:v>
                </c:pt>
                <c:pt idx="3">
                  <c:v>5.5</c:v>
                </c:pt>
                <c:pt idx="4">
                  <c:v>5.7</c:v>
                </c:pt>
              </c:numCache>
            </c:numRef>
          </c:val>
          <c:extLst>
            <c:ext xmlns:c16="http://schemas.microsoft.com/office/drawing/2014/chart" uri="{C3380CC4-5D6E-409C-BE32-E72D297353CC}">
              <c16:uniqueId val="{00000009-9851-4CF4-B183-DD94C49EB2B5}"/>
            </c:ext>
          </c:extLst>
        </c:ser>
        <c:dLbls>
          <c:dLblPos val="outEnd"/>
          <c:showLegendKey val="0"/>
          <c:showVal val="1"/>
          <c:showCatName val="0"/>
          <c:showSerName val="0"/>
          <c:showPercent val="0"/>
          <c:showBubbleSize val="0"/>
        </c:dLbls>
        <c:gapWidth val="182"/>
        <c:axId val="21644112"/>
        <c:axId val="21659888"/>
      </c:barChart>
      <c:catAx>
        <c:axId val="2164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mj-lt"/>
                <a:ea typeface="+mn-ea"/>
                <a:cs typeface="+mn-cs"/>
              </a:defRPr>
            </a:pPr>
            <a:endParaRPr lang="de-DE"/>
          </a:p>
        </c:txPr>
        <c:crossAx val="21659888"/>
        <c:crosses val="autoZero"/>
        <c:auto val="1"/>
        <c:lblAlgn val="ctr"/>
        <c:lblOffset val="100"/>
        <c:noMultiLvlLbl val="0"/>
      </c:catAx>
      <c:valAx>
        <c:axId val="216598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21644112"/>
        <c:crosses val="autoZero"/>
        <c:crossBetween val="between"/>
      </c:valAx>
      <c:spPr>
        <a:noFill/>
        <a:ln>
          <a:noFill/>
        </a:ln>
        <a:effectLst/>
      </c:spPr>
    </c:plotArea>
    <c:legend>
      <c:legendPos val="b"/>
      <c:layout>
        <c:manualLayout>
          <c:xMode val="edge"/>
          <c:yMode val="edge"/>
          <c:x val="4.7240535990247884E-2"/>
          <c:y val="0.84177525789612861"/>
          <c:w val="0.87439644396104066"/>
          <c:h val="0.101267146487953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legend>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rtl="0">
              <a:defRPr lang="it-IT" sz="1100" b="0" i="0" u="none" strike="noStrike" kern="1200" spc="0" baseline="0">
                <a:solidFill>
                  <a:schemeClr val="tx1"/>
                </a:solidFill>
                <a:latin typeface="Source Sans Pro" panose="020B0503030403020204" pitchFamily="34" charset="0"/>
                <a:ea typeface="+mn-ea"/>
                <a:cs typeface="+mn-cs"/>
              </a:defRPr>
            </a:pPr>
            <a:r>
              <a:rPr lang="it-IT" sz="1100" b="0" i="0" u="none" strike="noStrike" kern="1200" spc="0" baseline="0">
                <a:solidFill>
                  <a:schemeClr val="tx1"/>
                </a:solidFill>
                <a:latin typeface="Source Sans Pro" panose="020B0503030403020204" pitchFamily="34" charset="0"/>
                <a:ea typeface="+mn-ea"/>
                <a:cs typeface="+mn-cs"/>
              </a:rPr>
              <a:t>Insgesamt | Totale (N=434) </a:t>
            </a:r>
          </a:p>
        </c:rich>
      </c:tx>
      <c:layout>
        <c:manualLayout>
          <c:xMode val="edge"/>
          <c:yMode val="edge"/>
          <c:x val="3.6320555555555536E-2"/>
          <c:y val="2.2280701754385963E-2"/>
        </c:manualLayout>
      </c:layout>
      <c:overlay val="0"/>
      <c:spPr>
        <a:noFill/>
        <a:ln>
          <a:noFill/>
        </a:ln>
        <a:effectLst/>
      </c:spPr>
      <c:txPr>
        <a:bodyPr rot="0" spcFirstLastPara="1" vertOverflow="ellipsis" vert="horz" wrap="square" anchor="ctr" anchorCtr="1"/>
        <a:lstStyle/>
        <a:p>
          <a:pPr algn="l" rtl="0">
            <a:defRPr lang="it-IT" sz="1100" b="0" i="0" u="none" strike="noStrike" kern="1200" spc="0" baseline="0">
              <a:solidFill>
                <a:schemeClr val="tx1"/>
              </a:solidFill>
              <a:latin typeface="Source Sans Pro" panose="020B0503030403020204" pitchFamily="34" charset="0"/>
              <a:ea typeface="+mn-ea"/>
              <a:cs typeface="+mn-cs"/>
            </a:defRPr>
          </a:pPr>
          <a:endParaRPr lang="de-DE"/>
        </a:p>
      </c:txPr>
    </c:title>
    <c:autoTitleDeleted val="0"/>
    <c:plotArea>
      <c:layout>
        <c:manualLayout>
          <c:layoutTarget val="inner"/>
          <c:xMode val="edge"/>
          <c:yMode val="edge"/>
          <c:x val="4.6977708335232377E-2"/>
          <c:y val="8.5621785954558549E-2"/>
          <c:w val="0.93412174888805832"/>
          <c:h val="0.67881290594381327"/>
        </c:manualLayout>
      </c:layout>
      <c:barChart>
        <c:barDir val="col"/>
        <c:grouping val="clustered"/>
        <c:varyColors val="0"/>
        <c:ser>
          <c:idx val="0"/>
          <c:order val="0"/>
          <c:spPr>
            <a:solidFill>
              <a:schemeClr val="accent1"/>
            </a:solidFill>
            <a:ln>
              <a:noFill/>
            </a:ln>
            <a:effectLst/>
          </c:spPr>
          <c:invertIfNegative val="0"/>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'Etichette bilingui'!$A$3:$A$7</c:f>
              <c:strCache>
                <c:ptCount val="5"/>
                <c:pt idx="0">
                  <c:v>Wirtschaftswissenschaften
Economia (N=249)</c:v>
                </c:pt>
                <c:pt idx="1">
                  <c:v>Bildungswissenschaften (*)
Scienze della formazione (*) (N=97)</c:v>
                </c:pt>
                <c:pt idx="2">
                  <c:v>Naturwissenschaften und Technik
Scienze e tecnologie (N=47)</c:v>
                </c:pt>
                <c:pt idx="3">
                  <c:v>Informatik
Informatica (N=36)</c:v>
                </c:pt>
                <c:pt idx="4">
                  <c:v>Design und Künste
Design e arti (N=5)</c:v>
                </c:pt>
              </c:strCache>
            </c:strRef>
          </c:cat>
          <c:val>
            <c:numRef>
              <c:f>Faktor!$AD$3:$AD$7</c:f>
              <c:numCache>
                <c:formatCode>0.0</c:formatCode>
                <c:ptCount val="5"/>
                <c:pt idx="0">
                  <c:v>5.2767956215324636</c:v>
                </c:pt>
                <c:pt idx="1">
                  <c:v>5.4837962962962967</c:v>
                </c:pt>
                <c:pt idx="2">
                  <c:v>5.3999999999999986</c:v>
                </c:pt>
                <c:pt idx="3">
                  <c:v>4.4021164021164019</c:v>
                </c:pt>
                <c:pt idx="4">
                  <c:v>5.6499999999999995</c:v>
                </c:pt>
              </c:numCache>
            </c:numRef>
          </c:val>
          <c:extLst>
            <c:ext xmlns:c16="http://schemas.microsoft.com/office/drawing/2014/chart" uri="{C3380CC4-5D6E-409C-BE32-E72D297353CC}">
              <c16:uniqueId val="{00000001-9851-4CF4-B183-DD94C49EB2B5}"/>
            </c:ext>
          </c:extLst>
        </c:ser>
        <c:dLbls>
          <c:dLblPos val="outEnd"/>
          <c:showLegendKey val="0"/>
          <c:showVal val="1"/>
          <c:showCatName val="0"/>
          <c:showSerName val="0"/>
          <c:showPercent val="0"/>
          <c:showBubbleSize val="0"/>
        </c:dLbls>
        <c:gapWidth val="182"/>
        <c:axId val="21654448"/>
        <c:axId val="21656080"/>
      </c:barChart>
      <c:catAx>
        <c:axId val="2165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solidFill>
                <a:latin typeface="+mj-lt"/>
                <a:ea typeface="+mn-ea"/>
                <a:cs typeface="+mn-cs"/>
              </a:defRPr>
            </a:pPr>
            <a:endParaRPr lang="de-DE"/>
          </a:p>
        </c:txPr>
        <c:crossAx val="21656080"/>
        <c:crosses val="autoZero"/>
        <c:auto val="1"/>
        <c:lblAlgn val="ctr"/>
        <c:lblOffset val="100"/>
        <c:noMultiLvlLbl val="0"/>
      </c:catAx>
      <c:valAx>
        <c:axId val="21656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21654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rtl="0">
              <a:defRPr lang="it-IT" sz="1100" b="0" i="0" u="none" strike="noStrike" kern="1200" spc="0" baseline="0">
                <a:solidFill>
                  <a:schemeClr val="tx1"/>
                </a:solidFill>
                <a:latin typeface="Source Sans Pro" panose="020B0503030403020204" pitchFamily="34" charset="0"/>
                <a:ea typeface="+mn-ea"/>
                <a:cs typeface="+mn-cs"/>
              </a:defRPr>
            </a:pPr>
            <a:r>
              <a:rPr lang="en-US" sz="1100" b="0" i="0" u="none" strike="noStrike" kern="1200" spc="0" baseline="0">
                <a:solidFill>
                  <a:schemeClr val="tx1"/>
                </a:solidFill>
                <a:latin typeface="Source Sans Pro" panose="020B0503030403020204" pitchFamily="34" charset="0"/>
                <a:ea typeface="+mn-ea"/>
                <a:cs typeface="+mn-cs"/>
              </a:rPr>
              <a:t>Informatik | Informatica (N=30)</a:t>
            </a:r>
          </a:p>
        </c:rich>
      </c:tx>
      <c:layout>
        <c:manualLayout>
          <c:xMode val="edge"/>
          <c:yMode val="edge"/>
          <c:x val="1.6008888888888888E-2"/>
          <c:y val="1.2480994152046785E-2"/>
        </c:manualLayout>
      </c:layout>
      <c:overlay val="0"/>
      <c:spPr>
        <a:noFill/>
        <a:ln>
          <a:noFill/>
        </a:ln>
        <a:effectLst/>
      </c:spPr>
      <c:txPr>
        <a:bodyPr rot="0" spcFirstLastPara="1" vertOverflow="ellipsis" vert="horz" wrap="square" anchor="ctr" anchorCtr="1"/>
        <a:lstStyle/>
        <a:p>
          <a:pPr algn="l" rtl="0">
            <a:defRPr lang="it-IT" sz="1100" b="0" i="0" u="none" strike="noStrike" kern="1200" spc="0" baseline="0">
              <a:solidFill>
                <a:schemeClr val="tx1"/>
              </a:solidFill>
              <a:latin typeface="Source Sans Pro" panose="020B0503030403020204" pitchFamily="34" charset="0"/>
              <a:ea typeface="+mn-ea"/>
              <a:cs typeface="+mn-cs"/>
            </a:defRPr>
          </a:pPr>
          <a:endParaRPr lang="de-DE"/>
        </a:p>
      </c:txPr>
    </c:title>
    <c:autoTitleDeleted val="0"/>
    <c:plotArea>
      <c:layout>
        <c:manualLayout>
          <c:layoutTarget val="inner"/>
          <c:xMode val="edge"/>
          <c:yMode val="edge"/>
          <c:x val="5.5956709913244668E-2"/>
          <c:y val="0.11570330974997289"/>
          <c:w val="0.91098408044729962"/>
          <c:h val="0.55143666940782465"/>
        </c:manualLayout>
      </c:layout>
      <c:barChart>
        <c:barDir val="col"/>
        <c:grouping val="clustered"/>
        <c:varyColors val="0"/>
        <c:ser>
          <c:idx val="0"/>
          <c:order val="0"/>
          <c:spPr>
            <a:solidFill>
              <a:schemeClr val="accent1"/>
            </a:solidFill>
            <a:ln>
              <a:noFill/>
            </a:ln>
            <a:effectLst/>
          </c:spPr>
          <c:invertIfNegative val="0"/>
          <c:dLbls>
            <c:dLbl>
              <c:idx val="2"/>
              <c:layout>
                <c:manualLayout>
                  <c:x val="-3.1897918623135135E-3"/>
                  <c:y val="-9.89642188801554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1-4CF4-B183-DD94C49EB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j-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Faktor!$C$2:$H$2</c:f>
              <c:strCache>
                <c:ptCount val="6"/>
                <c:pt idx="0">
                  <c:v>Nützlichkeit des Praktikums | Utilità del tirocinio</c:v>
                </c:pt>
                <c:pt idx="1">
                  <c:v>Gute Beziehungsebene | Buone relazioni interpersonali</c:v>
                </c:pt>
                <c:pt idx="2">
                  <c:v>Gute Begleitung durch akad. Tutor | Buon accompagnamento tutor accad.</c:v>
                </c:pt>
                <c:pt idx="3">
                  <c:v>Gute Begleitung im Betrieb | Buon accompagnamento in azienda</c:v>
                </c:pt>
                <c:pt idx="4">
                  <c:v>Verknüpfung Theorie - Praxis | Connessioni tra teoria e pratica</c:v>
                </c:pt>
                <c:pt idx="5">
                  <c:v>Materielle Gratifikation | Gratificazione materiale</c:v>
                </c:pt>
              </c:strCache>
            </c:strRef>
          </c:cat>
          <c:val>
            <c:numRef>
              <c:f>Faktor!$C$12:$H$12</c:f>
              <c:numCache>
                <c:formatCode>###0.0</c:formatCode>
                <c:ptCount val="6"/>
                <c:pt idx="0">
                  <c:v>5.2623456790123457</c:v>
                </c:pt>
                <c:pt idx="1">
                  <c:v>6.1388888888888893</c:v>
                </c:pt>
                <c:pt idx="2">
                  <c:v>4.9444444444444438</c:v>
                </c:pt>
                <c:pt idx="3">
                  <c:v>5.8928571428571415</c:v>
                </c:pt>
                <c:pt idx="4">
                  <c:v>4.7222222222222223</c:v>
                </c:pt>
                <c:pt idx="5">
                  <c:v>5.541666666666667</c:v>
                </c:pt>
              </c:numCache>
            </c:numRef>
          </c:val>
          <c:extLst>
            <c:ext xmlns:c16="http://schemas.microsoft.com/office/drawing/2014/chart" uri="{C3380CC4-5D6E-409C-BE32-E72D297353CC}">
              <c16:uniqueId val="{00000001-9851-4CF4-B183-DD94C49EB2B5}"/>
            </c:ext>
          </c:extLst>
        </c:ser>
        <c:dLbls>
          <c:dLblPos val="outEnd"/>
          <c:showLegendKey val="0"/>
          <c:showVal val="1"/>
          <c:showCatName val="0"/>
          <c:showSerName val="0"/>
          <c:showPercent val="0"/>
          <c:showBubbleSize val="0"/>
        </c:dLbls>
        <c:gapWidth val="182"/>
        <c:axId val="21646288"/>
        <c:axId val="21654992"/>
      </c:barChart>
      <c:catAx>
        <c:axId val="2164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solidFill>
                <a:latin typeface="+mj-lt"/>
                <a:ea typeface="+mn-ea"/>
                <a:cs typeface="+mn-cs"/>
              </a:defRPr>
            </a:pPr>
            <a:endParaRPr lang="de-DE"/>
          </a:p>
        </c:txPr>
        <c:crossAx val="21654992"/>
        <c:crosses val="autoZero"/>
        <c:auto val="1"/>
        <c:lblAlgn val="ctr"/>
        <c:lblOffset val="100"/>
        <c:noMultiLvlLbl val="0"/>
      </c:catAx>
      <c:valAx>
        <c:axId val="21654992"/>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de-DE"/>
          </a:p>
        </c:txPr>
        <c:crossAx val="21646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4"/>
      </a:solidFill>
      <a:round/>
    </a:ln>
    <a:effectLst/>
  </c:spPr>
  <c:txPr>
    <a:bodyPr/>
    <a:lstStyle/>
    <a:p>
      <a:pPr>
        <a:defRPr/>
      </a:pPr>
      <a:endParaRPr lang="de-DE"/>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chart" Target="../charts/chart2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5" Type="http://schemas.openxmlformats.org/officeDocument/2006/relationships/chart" Target="../charts/chart65.xml"/><Relationship Id="rId4" Type="http://schemas.openxmlformats.org/officeDocument/2006/relationships/chart" Target="../charts/chart64.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69.xml"/><Relationship Id="rId7" Type="http://schemas.openxmlformats.org/officeDocument/2006/relationships/chart" Target="../charts/chart72.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image" Target="../media/image1.png"/><Relationship Id="rId5" Type="http://schemas.openxmlformats.org/officeDocument/2006/relationships/chart" Target="../charts/chart71.xml"/><Relationship Id="rId4" Type="http://schemas.openxmlformats.org/officeDocument/2006/relationships/chart" Target="../charts/chart70.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1.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83.xml.rels><?xml version="1.0" encoding="UTF-8" standalone="yes"?>
<Relationships xmlns="http://schemas.openxmlformats.org/package/2006/relationships"><Relationship Id="rId3" Type="http://schemas.openxmlformats.org/officeDocument/2006/relationships/chart" Target="../charts/chart92.xml"/><Relationship Id="rId7" Type="http://schemas.openxmlformats.org/officeDocument/2006/relationships/chart" Target="../charts/chart96.xml"/><Relationship Id="rId2" Type="http://schemas.openxmlformats.org/officeDocument/2006/relationships/chart" Target="../charts/chart91.xml"/><Relationship Id="rId1" Type="http://schemas.openxmlformats.org/officeDocument/2006/relationships/chart" Target="../charts/chart90.xml"/><Relationship Id="rId6" Type="http://schemas.openxmlformats.org/officeDocument/2006/relationships/chart" Target="../charts/chart95.xml"/><Relationship Id="rId5" Type="http://schemas.openxmlformats.org/officeDocument/2006/relationships/chart" Target="../charts/chart94.xml"/><Relationship Id="rId4" Type="http://schemas.openxmlformats.org/officeDocument/2006/relationships/chart" Target="../charts/chart93.xml"/></Relationships>
</file>

<file path=xl/drawings/drawing1.xml><?xml version="1.0" encoding="utf-8"?>
<xdr:wsDr xmlns:xdr="http://schemas.openxmlformats.org/drawingml/2006/spreadsheetDrawing" xmlns:a="http://schemas.openxmlformats.org/drawingml/2006/main">
  <xdr:twoCellAnchor>
    <xdr:from>
      <xdr:col>18</xdr:col>
      <xdr:colOff>261937</xdr:colOff>
      <xdr:row>51</xdr:row>
      <xdr:rowOff>144032</xdr:rowOff>
    </xdr:from>
    <xdr:to>
      <xdr:col>27</xdr:col>
      <xdr:colOff>583777</xdr:colOff>
      <xdr:row>71</xdr:row>
      <xdr:rowOff>150472</xdr:rowOff>
    </xdr:to>
    <xdr:graphicFrame macro="">
      <xdr:nvGraphicFramePr>
        <xdr:cNvPr id="6" name="Grafico09">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181093</xdr:colOff>
      <xdr:row>37</xdr:row>
      <xdr:rowOff>177242</xdr:rowOff>
    </xdr:from>
    <xdr:to>
      <xdr:col>10</xdr:col>
      <xdr:colOff>485539</xdr:colOff>
      <xdr:row>53</xdr:row>
      <xdr:rowOff>28888</xdr:rowOff>
    </xdr:to>
    <xdr:graphicFrame macro="">
      <xdr:nvGraphicFramePr>
        <xdr:cNvPr id="7" name="Grafico09">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40341</xdr:colOff>
      <xdr:row>37</xdr:row>
      <xdr:rowOff>168837</xdr:rowOff>
    </xdr:from>
    <xdr:to>
      <xdr:col>17</xdr:col>
      <xdr:colOff>1030546</xdr:colOff>
      <xdr:row>53</xdr:row>
      <xdr:rowOff>15721</xdr:rowOff>
    </xdr:to>
    <xdr:graphicFrame macro="">
      <xdr:nvGraphicFramePr>
        <xdr:cNvPr id="10" name="Grafico0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5</xdr:col>
      <xdr:colOff>220154</xdr:colOff>
      <xdr:row>54</xdr:row>
      <xdr:rowOff>7953</xdr:rowOff>
    </xdr:from>
    <xdr:to>
      <xdr:col>10</xdr:col>
      <xdr:colOff>462687</xdr:colOff>
      <xdr:row>71</xdr:row>
      <xdr:rowOff>189454</xdr:rowOff>
    </xdr:to>
    <xdr:graphicFrame macro="">
      <xdr:nvGraphicFramePr>
        <xdr:cNvPr id="11" name="Grafico09">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11</xdr:col>
      <xdr:colOff>53027</xdr:colOff>
      <xdr:row>54</xdr:row>
      <xdr:rowOff>16196</xdr:rowOff>
    </xdr:from>
    <xdr:to>
      <xdr:col>17</xdr:col>
      <xdr:colOff>1033707</xdr:colOff>
      <xdr:row>72</xdr:row>
      <xdr:rowOff>7197</xdr:rowOff>
    </xdr:to>
    <xdr:graphicFrame macro="">
      <xdr:nvGraphicFramePr>
        <xdr:cNvPr id="12" name="Grafico09">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5</xdr:col>
      <xdr:colOff>250731</xdr:colOff>
      <xdr:row>72</xdr:row>
      <xdr:rowOff>100963</xdr:rowOff>
    </xdr:from>
    <xdr:to>
      <xdr:col>10</xdr:col>
      <xdr:colOff>488502</xdr:colOff>
      <xdr:row>90</xdr:row>
      <xdr:rowOff>91963</xdr:rowOff>
    </xdr:to>
    <xdr:graphicFrame macro="">
      <xdr:nvGraphicFramePr>
        <xdr:cNvPr id="13" name="Grafico09">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10</xdr:col>
      <xdr:colOff>890867</xdr:colOff>
      <xdr:row>72</xdr:row>
      <xdr:rowOff>124775</xdr:rowOff>
    </xdr:from>
    <xdr:to>
      <xdr:col>17</xdr:col>
      <xdr:colOff>905040</xdr:colOff>
      <xdr:row>90</xdr:row>
      <xdr:rowOff>115775</xdr:rowOff>
    </xdr:to>
    <xdr:graphicFrame macro="">
      <xdr:nvGraphicFramePr>
        <xdr:cNvPr id="15" name="Grafico09">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18</xdr:col>
      <xdr:colOff>238124</xdr:colOff>
      <xdr:row>37</xdr:row>
      <xdr:rowOff>104365</xdr:rowOff>
    </xdr:from>
    <xdr:to>
      <xdr:col>27</xdr:col>
      <xdr:colOff>69081</xdr:colOff>
      <xdr:row>52</xdr:row>
      <xdr:rowOff>132784</xdr:rowOff>
    </xdr:to>
    <xdr:graphicFrame macro="">
      <xdr:nvGraphicFramePr>
        <xdr:cNvPr id="16" name="Grafico09">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0</xdr:colOff>
      <xdr:row>2</xdr:row>
      <xdr:rowOff>0</xdr:rowOff>
    </xdr:from>
    <xdr:to>
      <xdr:col>23</xdr:col>
      <xdr:colOff>482859</xdr:colOff>
      <xdr:row>15</xdr:row>
      <xdr:rowOff>142840</xdr:rowOff>
    </xdr:to>
    <xdr:graphicFrame macro="">
      <xdr:nvGraphicFramePr>
        <xdr:cNvPr id="2" name="Grafico09">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306455</xdr:colOff>
      <xdr:row>16</xdr:row>
      <xdr:rowOff>16566</xdr:rowOff>
    </xdr:from>
    <xdr:to>
      <xdr:col>25</xdr:col>
      <xdr:colOff>483576</xdr:colOff>
      <xdr:row>35</xdr:row>
      <xdr:rowOff>124559</xdr:rowOff>
    </xdr:to>
    <xdr:graphicFrame macro="">
      <xdr:nvGraphicFramePr>
        <xdr:cNvPr id="3" name="Grafico0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0.00952</cdr:x>
      <cdr:y>0.83459</cdr:y>
    </cdr:from>
    <cdr:to>
      <cdr:x>0.50171</cdr:x>
      <cdr:y>1</cdr:y>
    </cdr:to>
    <cdr:sp macro="" textlink="">
      <cdr:nvSpPr>
        <cdr:cNvPr id="4" name="Fuss1"/>
        <cdr:cNvSpPr txBox="1">
          <a:spLocks xmlns:a="http://schemas.openxmlformats.org/drawingml/2006/main" noChangeArrowheads="1"/>
        </cdr:cNvSpPr>
      </cdr:nvSpPr>
      <cdr:spPr bwMode="auto">
        <a:xfrm xmlns:a="http://schemas.openxmlformats.org/drawingml/2006/main">
          <a:off x="59640" y="2894974"/>
          <a:ext cx="3082863" cy="5737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 Ohne Primarbereich</a:t>
          </a:r>
        </a:p>
        <a:p xmlns:a="http://schemas.openxmlformats.org/drawingml/2006/main">
          <a:r>
            <a:rPr lang="en-US" sz="800" u="none">
              <a:effectLst/>
              <a:latin typeface="Source Sans Pro Light" panose="020B0403030403020204" pitchFamily="34" charset="0"/>
              <a:ea typeface="+mn-ea"/>
              <a:cs typeface="+mn-cs"/>
            </a:rPr>
            <a:t>Senza scienze della formazione primaria</a:t>
          </a:r>
        </a:p>
        <a:p xmlns:a="http://schemas.openxmlformats.org/drawingml/2006/main">
          <a:r>
            <a:rPr lang="it-IT" sz="800" b="0" i="0" u="none" strike="noStrike" baseline="0">
              <a:solidFill>
                <a:srgbClr val="000000"/>
              </a:solidFill>
              <a:latin typeface="Source Sans Pro Light" panose="020B0403030403020204" pitchFamily="34" charset="0"/>
            </a:rPr>
            <a:t>*Ohne Südtirol | Senza l'Alto Adige</a:t>
          </a:r>
        </a:p>
        <a:p xmlns:a="http://schemas.openxmlformats.org/drawingml/2006/main">
          <a:r>
            <a:rPr lang="it-IT" sz="800" b="0" i="0" u="none" strike="noStrike" baseline="0">
              <a:solidFill>
                <a:srgbClr val="000000"/>
              </a:solidFill>
              <a:latin typeface="Source Sans Pro Light" panose="020B0403030403020204" pitchFamily="34" charset="0"/>
            </a:rPr>
            <a:t>** Ohne D A CH - Staaten | Senza Paesi tedescofoni </a:t>
          </a:r>
        </a:p>
      </cdr:txBody>
    </cdr:sp>
  </cdr:relSizeAnchor>
</c:userShapes>
</file>

<file path=xl/drawings/drawing12.xml><?xml version="1.0" encoding="utf-8"?>
<xdr:wsDr xmlns:xdr="http://schemas.openxmlformats.org/drawingml/2006/spreadsheetDrawing" xmlns:a="http://schemas.openxmlformats.org/drawingml/2006/main">
  <xdr:twoCellAnchor>
    <xdr:from>
      <xdr:col>25</xdr:col>
      <xdr:colOff>12479</xdr:colOff>
      <xdr:row>1</xdr:row>
      <xdr:rowOff>83374</xdr:rowOff>
    </xdr:from>
    <xdr:to>
      <xdr:col>33</xdr:col>
      <xdr:colOff>511186</xdr:colOff>
      <xdr:row>16</xdr:row>
      <xdr:rowOff>473593</xdr:rowOff>
    </xdr:to>
    <xdr:graphicFrame macro="">
      <xdr:nvGraphicFramePr>
        <xdr:cNvPr id="3" name="Grafico09">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88353</xdr:colOff>
      <xdr:row>16</xdr:row>
      <xdr:rowOff>670895</xdr:rowOff>
    </xdr:from>
    <xdr:to>
      <xdr:col>23</xdr:col>
      <xdr:colOff>593245</xdr:colOff>
      <xdr:row>31</xdr:row>
      <xdr:rowOff>63893</xdr:rowOff>
    </xdr:to>
    <xdr:graphicFrame macro="">
      <xdr:nvGraphicFramePr>
        <xdr:cNvPr id="4" name="Grafico05">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61387</xdr:colOff>
      <xdr:row>1</xdr:row>
      <xdr:rowOff>63610</xdr:rowOff>
    </xdr:from>
    <xdr:to>
      <xdr:col>24</xdr:col>
      <xdr:colOff>6160</xdr:colOff>
      <xdr:row>16</xdr:row>
      <xdr:rowOff>439321</xdr:rowOff>
    </xdr:to>
    <xdr:graphicFrame macro="">
      <xdr:nvGraphicFramePr>
        <xdr:cNvPr id="6" name="Grafico0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25</xdr:col>
      <xdr:colOff>0</xdr:colOff>
      <xdr:row>17</xdr:row>
      <xdr:rowOff>0</xdr:rowOff>
    </xdr:from>
    <xdr:to>
      <xdr:col>34</xdr:col>
      <xdr:colOff>233321</xdr:colOff>
      <xdr:row>31</xdr:row>
      <xdr:rowOff>114453</xdr:rowOff>
    </xdr:to>
    <xdr:graphicFrame macro="">
      <xdr:nvGraphicFramePr>
        <xdr:cNvPr id="7" name="Grafico05">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0.01823</cdr:x>
      <cdr:y>0.90608</cdr:y>
    </cdr:from>
    <cdr:to>
      <cdr:x>0.51569</cdr:x>
      <cdr:y>0.98767</cdr:y>
    </cdr:to>
    <cdr:sp macro="" textlink="">
      <cdr:nvSpPr>
        <cdr:cNvPr id="4" name="Fuss1"/>
        <cdr:cNvSpPr txBox="1">
          <a:spLocks xmlns:a="http://schemas.openxmlformats.org/drawingml/2006/main" noChangeArrowheads="1"/>
        </cdr:cNvSpPr>
      </cdr:nvSpPr>
      <cdr:spPr bwMode="auto">
        <a:xfrm xmlns:a="http://schemas.openxmlformats.org/drawingml/2006/main">
          <a:off x="98425" y="3098800"/>
          <a:ext cx="2686288" cy="27904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*Ohne Südtirol | Senza l'Alto Adige</a:t>
          </a:r>
        </a:p>
        <a:p xmlns:a="http://schemas.openxmlformats.org/drawingml/2006/main">
          <a:r>
            <a:rPr lang="en-US" sz="800" u="none">
              <a:effectLst/>
              <a:latin typeface="Source Sans Pro Light" panose="020B0403030403020204" pitchFamily="34" charset="0"/>
              <a:ea typeface="+mn-ea"/>
              <a:cs typeface="+mn-cs"/>
            </a:rPr>
            <a:t>** Ohne D A CH - Staaten | Senza Paesi tedescofoni </a:t>
          </a:r>
          <a:endParaRPr lang="it-IT" sz="800" b="0" i="0" u="none" strike="noStrike" baseline="0">
            <a:solidFill>
              <a:srgbClr val="000000"/>
            </a:solidFill>
            <a:latin typeface="Source Sans Pro Light" panose="020B0403030403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0.01771</cdr:x>
      <cdr:y>0.90955</cdr:y>
    </cdr:from>
    <cdr:to>
      <cdr:x>0.5099</cdr:x>
      <cdr:y>0.96541</cdr:y>
    </cdr:to>
    <cdr:sp macro="" textlink="">
      <cdr:nvSpPr>
        <cdr:cNvPr id="4" name="Fuss1"/>
        <cdr:cNvSpPr txBox="1">
          <a:spLocks xmlns:a="http://schemas.openxmlformats.org/drawingml/2006/main" noChangeArrowheads="1"/>
        </cdr:cNvSpPr>
      </cdr:nvSpPr>
      <cdr:spPr bwMode="auto">
        <a:xfrm xmlns:a="http://schemas.openxmlformats.org/drawingml/2006/main">
          <a:off x="96395" y="3165688"/>
          <a:ext cx="2678989" cy="1944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 Ohne Primarbereich</a:t>
          </a:r>
        </a:p>
        <a:p xmlns:a="http://schemas.openxmlformats.org/drawingml/2006/main">
          <a:r>
            <a:rPr lang="en-US" sz="800" u="none">
              <a:effectLst/>
              <a:latin typeface="Source Sans Pro Light" panose="020B0403030403020204" pitchFamily="34" charset="0"/>
              <a:ea typeface="+mn-ea"/>
              <a:cs typeface="+mn-cs"/>
            </a:rPr>
            <a:t>Senza scienze della formazione primaria</a:t>
          </a:r>
          <a:endParaRPr lang="it-IT" sz="800" b="0" i="0" u="none" strike="noStrike" baseline="0">
            <a:solidFill>
              <a:srgbClr val="000000"/>
            </a:solidFill>
            <a:latin typeface="Source Sans Pro Light" panose="020B040303040302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8</xdr:col>
      <xdr:colOff>476250</xdr:colOff>
      <xdr:row>2</xdr:row>
      <xdr:rowOff>104775</xdr:rowOff>
    </xdr:from>
    <xdr:to>
      <xdr:col>17</xdr:col>
      <xdr:colOff>389850</xdr:colOff>
      <xdr:row>16</xdr:row>
      <xdr:rowOff>124350</xdr:rowOff>
    </xdr:to>
    <xdr:graphicFrame macro="">
      <xdr:nvGraphicFramePr>
        <xdr:cNvPr id="5" name="Grafico09">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161925</xdr:rowOff>
    </xdr:from>
    <xdr:to>
      <xdr:col>23</xdr:col>
      <xdr:colOff>407850</xdr:colOff>
      <xdr:row>10</xdr:row>
      <xdr:rowOff>17579</xdr:rowOff>
    </xdr:to>
    <xdr:graphicFrame macro="">
      <xdr:nvGraphicFramePr>
        <xdr:cNvPr id="2" name="Grafico05">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0.01532</cdr:x>
      <cdr:y>0.88791</cdr:y>
    </cdr:from>
    <cdr:to>
      <cdr:x>0.5205</cdr:x>
      <cdr:y>0.94426</cdr:y>
    </cdr:to>
    <cdr:sp macro="" textlink="">
      <cdr:nvSpPr>
        <cdr:cNvPr id="2" name="Fuss1"/>
        <cdr:cNvSpPr txBox="1">
          <a:spLocks xmlns:a="http://schemas.openxmlformats.org/drawingml/2006/main" noChangeArrowheads="1"/>
        </cdr:cNvSpPr>
      </cdr:nvSpPr>
      <cdr:spPr bwMode="auto">
        <a:xfrm xmlns:a="http://schemas.openxmlformats.org/drawingml/2006/main">
          <a:off x="83775" y="3042665"/>
          <a:ext cx="2762884" cy="19309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 Ohne Primarbereich</a:t>
          </a:r>
        </a:p>
        <a:p xmlns:a="http://schemas.openxmlformats.org/drawingml/2006/main">
          <a:r>
            <a:rPr lang="en-US" sz="800" u="none">
              <a:effectLst/>
              <a:latin typeface="Source Sans Pro Light" panose="020B0403030403020204" pitchFamily="34" charset="0"/>
              <a:ea typeface="+mn-ea"/>
              <a:cs typeface="+mn-cs"/>
            </a:rPr>
            <a:t>Senza scienze della formazione primaria</a:t>
          </a:r>
          <a:endParaRPr lang="it-IT" sz="800" b="0" i="0" u="none" strike="noStrike" baseline="0">
            <a:solidFill>
              <a:srgbClr val="000000"/>
            </a:solidFill>
            <a:latin typeface="Source Sans Pro Light" panose="020B0403030403020204"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9</xdr:col>
      <xdr:colOff>390525</xdr:colOff>
      <xdr:row>20</xdr:row>
      <xdr:rowOff>152400</xdr:rowOff>
    </xdr:from>
    <xdr:to>
      <xdr:col>18</xdr:col>
      <xdr:colOff>304125</xdr:colOff>
      <xdr:row>25</xdr:row>
      <xdr:rowOff>324375</xdr:rowOff>
    </xdr:to>
    <xdr:graphicFrame macro="">
      <xdr:nvGraphicFramePr>
        <xdr:cNvPr id="2" name="Grafico04">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590549</xdr:colOff>
      <xdr:row>3</xdr:row>
      <xdr:rowOff>9525</xdr:rowOff>
    </xdr:from>
    <xdr:to>
      <xdr:col>30</xdr:col>
      <xdr:colOff>466724</xdr:colOff>
      <xdr:row>27</xdr:row>
      <xdr:rowOff>114300</xdr:rowOff>
    </xdr:to>
    <xdr:graphicFrame macro="">
      <xdr:nvGraphicFramePr>
        <xdr:cNvPr id="2" name="Grafico04">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30</xdr:col>
      <xdr:colOff>590549</xdr:colOff>
      <xdr:row>21</xdr:row>
      <xdr:rowOff>78439</xdr:rowOff>
    </xdr:from>
    <xdr:to>
      <xdr:col>46</xdr:col>
      <xdr:colOff>66674</xdr:colOff>
      <xdr:row>55</xdr:row>
      <xdr:rowOff>173690</xdr:rowOff>
    </xdr:to>
    <xdr:graphicFrame macro="">
      <xdr:nvGraphicFramePr>
        <xdr:cNvPr id="5" name="Grafico0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absolute">
    <xdr:from>
      <xdr:col>8</xdr:col>
      <xdr:colOff>553811</xdr:colOff>
      <xdr:row>3</xdr:row>
      <xdr:rowOff>59872</xdr:rowOff>
    </xdr:from>
    <xdr:to>
      <xdr:col>17</xdr:col>
      <xdr:colOff>464689</xdr:colOff>
      <xdr:row>10</xdr:row>
      <xdr:rowOff>444199</xdr:rowOff>
    </xdr:to>
    <xdr:graphicFrame macro="">
      <xdr:nvGraphicFramePr>
        <xdr:cNvPr id="4" name="Grafico09">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556933</xdr:colOff>
      <xdr:row>12</xdr:row>
      <xdr:rowOff>188820</xdr:rowOff>
    </xdr:from>
    <xdr:to>
      <xdr:col>18</xdr:col>
      <xdr:colOff>160454</xdr:colOff>
      <xdr:row>25</xdr:row>
      <xdr:rowOff>66106</xdr:rowOff>
    </xdr:to>
    <xdr:graphicFrame macro="">
      <xdr:nvGraphicFramePr>
        <xdr:cNvPr id="6" name="Grafico04">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0.02056</cdr:x>
      <cdr:y>0.89488</cdr:y>
    </cdr:from>
    <cdr:to>
      <cdr:x>0.37494</cdr:x>
      <cdr:y>0.93192</cdr:y>
    </cdr:to>
    <cdr:sp macro="" textlink="">
      <cdr:nvSpPr>
        <cdr:cNvPr id="4" name="Fuss1"/>
        <cdr:cNvSpPr txBox="1">
          <a:spLocks xmlns:a="http://schemas.openxmlformats.org/drawingml/2006/main" noChangeArrowheads="1"/>
        </cdr:cNvSpPr>
      </cdr:nvSpPr>
      <cdr:spPr bwMode="auto">
        <a:xfrm xmlns:a="http://schemas.openxmlformats.org/drawingml/2006/main">
          <a:off x="111001" y="3060500"/>
          <a:ext cx="1913696" cy="12665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 Ohne Primarbereich</a:t>
          </a:r>
        </a:p>
        <a:p xmlns:a="http://schemas.openxmlformats.org/drawingml/2006/main">
          <a:r>
            <a:rPr lang="en-US" sz="800" u="none">
              <a:effectLst/>
              <a:latin typeface="Source Sans Pro Light" panose="020B0403030403020204" pitchFamily="34" charset="0"/>
              <a:ea typeface="+mn-ea"/>
              <a:cs typeface="+mn-cs"/>
            </a:rPr>
            <a:t>Senza scienze della formazione primaria</a:t>
          </a:r>
          <a:endParaRPr lang="it-IT" sz="800" b="0" i="0" u="none" strike="noStrike" baseline="0">
            <a:solidFill>
              <a:srgbClr val="000000"/>
            </a:solidFill>
            <a:latin typeface="Source Sans Pro Light" panose="020B040303040302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8</xdr:col>
      <xdr:colOff>168008</xdr:colOff>
      <xdr:row>13</xdr:row>
      <xdr:rowOff>170889</xdr:rowOff>
    </xdr:from>
    <xdr:to>
      <xdr:col>15</xdr:col>
      <xdr:colOff>385448</xdr:colOff>
      <xdr:row>26</xdr:row>
      <xdr:rowOff>644863</xdr:rowOff>
    </xdr:to>
    <xdr:graphicFrame macro="">
      <xdr:nvGraphicFramePr>
        <xdr:cNvPr id="2" name="Grafico04">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9</xdr:col>
      <xdr:colOff>0</xdr:colOff>
      <xdr:row>0</xdr:row>
      <xdr:rowOff>0</xdr:rowOff>
    </xdr:from>
    <xdr:to>
      <xdr:col>19</xdr:col>
      <xdr:colOff>154929</xdr:colOff>
      <xdr:row>11</xdr:row>
      <xdr:rowOff>299347</xdr:rowOff>
    </xdr:to>
    <xdr:graphicFrame macro="">
      <xdr:nvGraphicFramePr>
        <xdr:cNvPr id="2" name="Grafico04">
          <a:extLst>
            <a:ext uri="{FF2B5EF4-FFF2-40B4-BE49-F238E27FC236}">
              <a16:creationId xmlns:a16="http://schemas.microsoft.com/office/drawing/2014/main" id="{00000000-0008-0000-19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519998</xdr:colOff>
      <xdr:row>12</xdr:row>
      <xdr:rowOff>50093</xdr:rowOff>
    </xdr:from>
    <xdr:to>
      <xdr:col>20</xdr:col>
      <xdr:colOff>243153</xdr:colOff>
      <xdr:row>31</xdr:row>
      <xdr:rowOff>127106</xdr:rowOff>
    </xdr:to>
    <xdr:graphicFrame macro="">
      <xdr:nvGraphicFramePr>
        <xdr:cNvPr id="3" name="Grafico01">
          <a:extLst>
            <a:ext uri="{FF2B5EF4-FFF2-40B4-BE49-F238E27FC236}">
              <a16:creationId xmlns:a16="http://schemas.microsoft.com/office/drawing/2014/main" id="{00000000-0008-0000-19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0.0169</cdr:x>
      <cdr:y>0.88964</cdr:y>
    </cdr:from>
    <cdr:to>
      <cdr:x>0.72022</cdr:x>
      <cdr:y>0.96264</cdr:y>
    </cdr:to>
    <cdr:sp macro="" textlink="">
      <cdr:nvSpPr>
        <cdr:cNvPr id="5" name="Fuss1"/>
        <cdr:cNvSpPr txBox="1">
          <a:spLocks xmlns:a="http://schemas.openxmlformats.org/drawingml/2006/main" noChangeArrowheads="1"/>
        </cdr:cNvSpPr>
      </cdr:nvSpPr>
      <cdr:spPr bwMode="auto">
        <a:xfrm xmlns:a="http://schemas.openxmlformats.org/drawingml/2006/main">
          <a:off x="106319" y="3541770"/>
          <a:ext cx="4423654" cy="29061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Mittelwerte auf einer Skala von 1 "überhaupt nicht wichtig" bis "sehr wichtig"</a:t>
          </a:r>
        </a:p>
        <a:p xmlns:a="http://schemas.openxmlformats.org/drawingml/2006/main">
          <a:r>
            <a:rPr lang="en-US" sz="800" u="none">
              <a:effectLst/>
              <a:latin typeface="Source Sans Pro Light" panose="020B0403030403020204" pitchFamily="34" charset="0"/>
              <a:ea typeface="+mn-ea"/>
              <a:cs typeface="+mn-cs"/>
            </a:rPr>
            <a:t>Valori medi su una scala 1 "per niente importante" e 7 "molto importante.</a:t>
          </a:r>
          <a:endParaRPr lang="it-IT" sz="800" b="0" i="0" u="none" strike="noStrike" baseline="0">
            <a:solidFill>
              <a:srgbClr val="000000"/>
            </a:solidFill>
            <a:latin typeface="Source Sans Pro Light" panose="020B0403030403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0.00933</cdr:x>
      <cdr:y>0.94226</cdr:y>
    </cdr:from>
    <cdr:to>
      <cdr:x>0.49818</cdr:x>
      <cdr:y>0.99142</cdr:y>
    </cdr:to>
    <cdr:sp macro="" textlink="">
      <cdr:nvSpPr>
        <cdr:cNvPr id="5" name="Fuss1"/>
        <cdr:cNvSpPr txBox="1">
          <a:spLocks xmlns:a="http://schemas.openxmlformats.org/drawingml/2006/main" noChangeArrowheads="1"/>
        </cdr:cNvSpPr>
      </cdr:nvSpPr>
      <cdr:spPr bwMode="auto">
        <a:xfrm xmlns:a="http://schemas.openxmlformats.org/drawingml/2006/main">
          <a:off x="55450" y="3546733"/>
          <a:ext cx="2905354" cy="1850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 Ohne Primarbereich | Senza scienze della formazione primaria</a:t>
          </a:r>
          <a:endParaRPr lang="it-IT" sz="800" b="0" i="0" u="none" strike="noStrike" baseline="0">
            <a:solidFill>
              <a:srgbClr val="000000"/>
            </a:solidFill>
            <a:latin typeface="Source Sans Pro Light" panose="020B0403030403020204" pitchFamily="34" charset="0"/>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7</xdr:col>
      <xdr:colOff>0</xdr:colOff>
      <xdr:row>0</xdr:row>
      <xdr:rowOff>0</xdr:rowOff>
    </xdr:from>
    <xdr:to>
      <xdr:col>15</xdr:col>
      <xdr:colOff>500592</xdr:colOff>
      <xdr:row>10</xdr:row>
      <xdr:rowOff>128537</xdr:rowOff>
    </xdr:to>
    <xdr:graphicFrame macro="">
      <xdr:nvGraphicFramePr>
        <xdr:cNvPr id="6" name="Grafico01">
          <a:extLst>
            <a:ext uri="{FF2B5EF4-FFF2-40B4-BE49-F238E27FC236}">
              <a16:creationId xmlns:a16="http://schemas.microsoft.com/office/drawing/2014/main" id="{00000000-0008-0000-1C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588038</xdr:colOff>
      <xdr:row>11</xdr:row>
      <xdr:rowOff>170301</xdr:rowOff>
    </xdr:from>
    <xdr:to>
      <xdr:col>16</xdr:col>
      <xdr:colOff>361360</xdr:colOff>
      <xdr:row>31</xdr:row>
      <xdr:rowOff>40822</xdr:rowOff>
    </xdr:to>
    <xdr:graphicFrame macro="">
      <xdr:nvGraphicFramePr>
        <xdr:cNvPr id="7" name="Grafico01">
          <a:extLst>
            <a:ext uri="{FF2B5EF4-FFF2-40B4-BE49-F238E27FC236}">
              <a16:creationId xmlns:a16="http://schemas.microsoft.com/office/drawing/2014/main" id="{00000000-0008-0000-1C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598847</xdr:colOff>
      <xdr:row>11</xdr:row>
      <xdr:rowOff>197428</xdr:rowOff>
    </xdr:from>
    <xdr:to>
      <xdr:col>27</xdr:col>
      <xdr:colOff>51954</xdr:colOff>
      <xdr:row>31</xdr:row>
      <xdr:rowOff>34636</xdr:rowOff>
    </xdr:to>
    <xdr:graphicFrame macro="">
      <xdr:nvGraphicFramePr>
        <xdr:cNvPr id="8" name="Grafico01">
          <a:extLst>
            <a:ext uri="{FF2B5EF4-FFF2-40B4-BE49-F238E27FC236}">
              <a16:creationId xmlns:a16="http://schemas.microsoft.com/office/drawing/2014/main" id="{00000000-0008-0000-1C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179234</xdr:colOff>
      <xdr:row>0</xdr:row>
      <xdr:rowOff>23514</xdr:rowOff>
    </xdr:from>
    <xdr:to>
      <xdr:col>26</xdr:col>
      <xdr:colOff>517072</xdr:colOff>
      <xdr:row>10</xdr:row>
      <xdr:rowOff>143134</xdr:rowOff>
    </xdr:to>
    <xdr:graphicFrame macro="">
      <xdr:nvGraphicFramePr>
        <xdr:cNvPr id="9" name="Grafico01">
          <a:extLst>
            <a:ext uri="{FF2B5EF4-FFF2-40B4-BE49-F238E27FC236}">
              <a16:creationId xmlns:a16="http://schemas.microsoft.com/office/drawing/2014/main" id="{00000000-0008-0000-1C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0.00743</cdr:x>
      <cdr:y>0.94543</cdr:y>
    </cdr:from>
    <cdr:to>
      <cdr:x>0.50628</cdr:x>
      <cdr:y>1</cdr:y>
    </cdr:to>
    <cdr:sp macro="" textlink="">
      <cdr:nvSpPr>
        <cdr:cNvPr id="5" name="Fuss1"/>
        <cdr:cNvSpPr txBox="1">
          <a:spLocks xmlns:a="http://schemas.openxmlformats.org/drawingml/2006/main" noChangeArrowheads="1"/>
        </cdr:cNvSpPr>
      </cdr:nvSpPr>
      <cdr:spPr bwMode="auto">
        <a:xfrm xmlns:a="http://schemas.openxmlformats.org/drawingml/2006/main">
          <a:off x="41275" y="3394955"/>
          <a:ext cx="2770124" cy="1959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 Ohne Primarbereich | Senza scienze della formazione primaria</a:t>
          </a:r>
          <a:endParaRPr lang="it-IT" sz="800" b="0" i="0" u="none" strike="noStrike" baseline="0">
            <a:solidFill>
              <a:srgbClr val="000000"/>
            </a:solidFill>
            <a:latin typeface="Source Sans Pro Light" panose="020B0403030403020204" pitchFamily="34" charset="0"/>
          </a:endParaRPr>
        </a:p>
      </cdr:txBody>
    </cdr:sp>
  </cdr:relSizeAnchor>
</c:userShapes>
</file>

<file path=xl/drawings/drawing27.xml><?xml version="1.0" encoding="utf-8"?>
<xdr:wsDr xmlns:xdr="http://schemas.openxmlformats.org/drawingml/2006/spreadsheetDrawing" xmlns:a="http://schemas.openxmlformats.org/drawingml/2006/main">
  <xdr:twoCellAnchor>
    <xdr:from>
      <xdr:col>10</xdr:col>
      <xdr:colOff>268288</xdr:colOff>
      <xdr:row>0</xdr:row>
      <xdr:rowOff>0</xdr:rowOff>
    </xdr:from>
    <xdr:to>
      <xdr:col>20</xdr:col>
      <xdr:colOff>552450</xdr:colOff>
      <xdr:row>11</xdr:row>
      <xdr:rowOff>142874</xdr:rowOff>
    </xdr:to>
    <xdr:graphicFrame macro="">
      <xdr:nvGraphicFramePr>
        <xdr:cNvPr id="2" name="Grafico01">
          <a:extLst>
            <a:ext uri="{FF2B5EF4-FFF2-40B4-BE49-F238E27FC236}">
              <a16:creationId xmlns:a16="http://schemas.microsoft.com/office/drawing/2014/main" id="{00000000-0008-0000-1E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11</xdr:row>
      <xdr:rowOff>233470</xdr:rowOff>
    </xdr:from>
    <xdr:to>
      <xdr:col>21</xdr:col>
      <xdr:colOff>107183</xdr:colOff>
      <xdr:row>25</xdr:row>
      <xdr:rowOff>161925</xdr:rowOff>
    </xdr:to>
    <xdr:graphicFrame macro="">
      <xdr:nvGraphicFramePr>
        <xdr:cNvPr id="3" name="Grafico01">
          <a:extLst>
            <a:ext uri="{FF2B5EF4-FFF2-40B4-BE49-F238E27FC236}">
              <a16:creationId xmlns:a16="http://schemas.microsoft.com/office/drawing/2014/main" id="{00000000-0008-0000-1E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0.00747</cdr:x>
      <cdr:y>0.9201</cdr:y>
    </cdr:from>
    <cdr:to>
      <cdr:x>0.41484</cdr:x>
      <cdr:y>1</cdr:y>
    </cdr:to>
    <cdr:sp macro="" textlink="">
      <cdr:nvSpPr>
        <cdr:cNvPr id="2" name="Fuss1"/>
        <cdr:cNvSpPr txBox="1">
          <a:spLocks xmlns:a="http://schemas.openxmlformats.org/drawingml/2006/main" noChangeArrowheads="1"/>
        </cdr:cNvSpPr>
      </cdr:nvSpPr>
      <cdr:spPr bwMode="auto">
        <a:xfrm xmlns:a="http://schemas.openxmlformats.org/drawingml/2006/main">
          <a:off x="50891" y="3509855"/>
          <a:ext cx="2775324" cy="3048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 Ohne Primarbereich</a:t>
          </a:r>
        </a:p>
        <a:p xmlns:a="http://schemas.openxmlformats.org/drawingml/2006/main">
          <a:r>
            <a:rPr lang="en-US" sz="800" u="none">
              <a:effectLst/>
              <a:latin typeface="Source Sans Pro Light" panose="020B0403030403020204" pitchFamily="34" charset="0"/>
              <a:ea typeface="+mn-ea"/>
              <a:cs typeface="+mn-cs"/>
            </a:rPr>
            <a:t>Senza scienze della formazione primaria</a:t>
          </a:r>
          <a:endParaRPr lang="it-IT" sz="800" b="0" i="0" u="none" strike="noStrike" baseline="0">
            <a:solidFill>
              <a:srgbClr val="000000"/>
            </a:solidFill>
            <a:latin typeface="Source Sans Pro Light" panose="020B0403030403020204" pitchFamily="34" charset="0"/>
          </a:endParaRPr>
        </a:p>
      </cdr:txBody>
    </cdr:sp>
  </cdr:relSizeAnchor>
</c:userShapes>
</file>

<file path=xl/drawings/drawing29.xml><?xml version="1.0" encoding="utf-8"?>
<xdr:wsDr xmlns:xdr="http://schemas.openxmlformats.org/drawingml/2006/spreadsheetDrawing" xmlns:a="http://schemas.openxmlformats.org/drawingml/2006/main">
  <xdr:twoCellAnchor>
    <xdr:from>
      <xdr:col>5</xdr:col>
      <xdr:colOff>504821</xdr:colOff>
      <xdr:row>3</xdr:row>
      <xdr:rowOff>152400</xdr:rowOff>
    </xdr:from>
    <xdr:to>
      <xdr:col>15</xdr:col>
      <xdr:colOff>485775</xdr:colOff>
      <xdr:row>17</xdr:row>
      <xdr:rowOff>66675</xdr:rowOff>
    </xdr:to>
    <xdr:graphicFrame macro="">
      <xdr:nvGraphicFramePr>
        <xdr:cNvPr id="2" name="Grafico0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0.01147</cdr:x>
      <cdr:y>0.91589</cdr:y>
    </cdr:from>
    <cdr:to>
      <cdr:x>0.66174</cdr:x>
      <cdr:y>0.98999</cdr:y>
    </cdr:to>
    <cdr:sp macro="" textlink="">
      <cdr:nvSpPr>
        <cdr:cNvPr id="4" name="Fuss1"/>
        <cdr:cNvSpPr txBox="1">
          <a:spLocks xmlns:a="http://schemas.openxmlformats.org/drawingml/2006/main" noChangeArrowheads="1"/>
        </cdr:cNvSpPr>
      </cdr:nvSpPr>
      <cdr:spPr bwMode="auto">
        <a:xfrm xmlns:a="http://schemas.openxmlformats.org/drawingml/2006/main">
          <a:off x="61875" y="2902689"/>
          <a:ext cx="3508892" cy="23482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u="none">
              <a:effectLst/>
              <a:latin typeface="Source Sans Pro Light" panose="020B0403030403020204" pitchFamily="34" charset="0"/>
              <a:ea typeface="+mn-ea"/>
              <a:cs typeface="+mn-cs"/>
            </a:rPr>
            <a:t>(*) Ohne Primarbereich | Senza scienze della formazione primaria</a:t>
          </a:r>
          <a:endParaRPr lang="it-IT" sz="900" b="0" i="0" u="none" strike="noStrike" baseline="0">
            <a:solidFill>
              <a:srgbClr val="000000"/>
            </a:solidFill>
            <a:latin typeface="Source Sans Pro Light" panose="020B0403030403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12</xdr:col>
      <xdr:colOff>333375</xdr:colOff>
      <xdr:row>3</xdr:row>
      <xdr:rowOff>161925</xdr:rowOff>
    </xdr:from>
    <xdr:to>
      <xdr:col>21</xdr:col>
      <xdr:colOff>246975</xdr:colOff>
      <xdr:row>17</xdr:row>
      <xdr:rowOff>116925</xdr:rowOff>
    </xdr:to>
    <xdr:graphicFrame macro="">
      <xdr:nvGraphicFramePr>
        <xdr:cNvPr id="2" name="Grafico0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552450</xdr:colOff>
      <xdr:row>3</xdr:row>
      <xdr:rowOff>76200</xdr:rowOff>
    </xdr:from>
    <xdr:to>
      <xdr:col>11</xdr:col>
      <xdr:colOff>932775</xdr:colOff>
      <xdr:row>17</xdr:row>
      <xdr:rowOff>31200</xdr:rowOff>
    </xdr:to>
    <xdr:graphicFrame macro="">
      <xdr:nvGraphicFramePr>
        <xdr:cNvPr id="3" name="Grafico01">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384485</xdr:colOff>
      <xdr:row>2</xdr:row>
      <xdr:rowOff>29737</xdr:rowOff>
    </xdr:from>
    <xdr:to>
      <xdr:col>18</xdr:col>
      <xdr:colOff>545735</xdr:colOff>
      <xdr:row>15</xdr:row>
      <xdr:rowOff>277912</xdr:rowOff>
    </xdr:to>
    <xdr:graphicFrame macro="">
      <xdr:nvGraphicFramePr>
        <xdr:cNvPr id="4" name="Grafico09">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293238</xdr:colOff>
      <xdr:row>16</xdr:row>
      <xdr:rowOff>173308</xdr:rowOff>
    </xdr:from>
    <xdr:to>
      <xdr:col>19</xdr:col>
      <xdr:colOff>450403</xdr:colOff>
      <xdr:row>32</xdr:row>
      <xdr:rowOff>225407</xdr:rowOff>
    </xdr:to>
    <xdr:graphicFrame macro="">
      <xdr:nvGraphicFramePr>
        <xdr:cNvPr id="5" name="Grafico05">
          <a:extLst>
            <a:ext uri="{FF2B5EF4-FFF2-40B4-BE49-F238E27FC236}">
              <a16:creationId xmlns:a16="http://schemas.microsoft.com/office/drawing/2014/main"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0.01536</cdr:x>
      <cdr:y>0.90861</cdr:y>
    </cdr:from>
    <cdr:to>
      <cdr:x>0.4311</cdr:x>
      <cdr:y>0.98442</cdr:y>
    </cdr:to>
    <cdr:sp macro="" textlink="">
      <cdr:nvSpPr>
        <cdr:cNvPr id="4" name="Fuss1"/>
        <cdr:cNvSpPr txBox="1">
          <a:spLocks xmlns:a="http://schemas.openxmlformats.org/drawingml/2006/main" noChangeArrowheads="1"/>
        </cdr:cNvSpPr>
      </cdr:nvSpPr>
      <cdr:spPr bwMode="auto">
        <a:xfrm xmlns:a="http://schemas.openxmlformats.org/drawingml/2006/main">
          <a:off x="99233" y="3344190"/>
          <a:ext cx="2686288" cy="27904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*Ohne Südtirol | Senza l'Alto Adige</a:t>
          </a:r>
        </a:p>
        <a:p xmlns:a="http://schemas.openxmlformats.org/drawingml/2006/main">
          <a:r>
            <a:rPr lang="en-US" sz="800" u="none">
              <a:effectLst/>
              <a:latin typeface="Source Sans Pro Light" panose="020B0403030403020204" pitchFamily="34" charset="0"/>
              <a:ea typeface="+mn-ea"/>
              <a:cs typeface="+mn-cs"/>
            </a:rPr>
            <a:t>** Ohne D A CH - Staaten | Senza Paesi tedescofoni </a:t>
          </a:r>
          <a:endParaRPr lang="it-IT" sz="800" b="0" i="0" u="none" strike="noStrike" baseline="0">
            <a:solidFill>
              <a:srgbClr val="000000"/>
            </a:solidFill>
            <a:latin typeface="Source Sans Pro Light" panose="020B0403030403020204" pitchFamily="34" charset="0"/>
          </a:endParaRPr>
        </a:p>
      </cdr:txBody>
    </cdr:sp>
  </cdr:relSizeAnchor>
</c:userShapes>
</file>

<file path=xl/drawings/drawing33.xml><?xml version="1.0" encoding="utf-8"?>
<xdr:wsDr xmlns:xdr="http://schemas.openxmlformats.org/drawingml/2006/spreadsheetDrawing" xmlns:a="http://schemas.openxmlformats.org/drawingml/2006/main">
  <xdr:twoCellAnchor editAs="absolute">
    <xdr:from>
      <xdr:col>11</xdr:col>
      <xdr:colOff>247650</xdr:colOff>
      <xdr:row>1</xdr:row>
      <xdr:rowOff>95250</xdr:rowOff>
    </xdr:from>
    <xdr:to>
      <xdr:col>17</xdr:col>
      <xdr:colOff>56475</xdr:colOff>
      <xdr:row>13</xdr:row>
      <xdr:rowOff>438675</xdr:rowOff>
    </xdr:to>
    <xdr:graphicFrame macro="">
      <xdr:nvGraphicFramePr>
        <xdr:cNvPr id="3" name="Grafico01">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34637</xdr:colOff>
      <xdr:row>0</xdr:row>
      <xdr:rowOff>11206</xdr:rowOff>
    </xdr:from>
    <xdr:to>
      <xdr:col>17</xdr:col>
      <xdr:colOff>470646</xdr:colOff>
      <xdr:row>10</xdr:row>
      <xdr:rowOff>112058</xdr:rowOff>
    </xdr:to>
    <xdr:graphicFrame macro="">
      <xdr:nvGraphicFramePr>
        <xdr:cNvPr id="2" name="Grafico0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112058</xdr:colOff>
      <xdr:row>10</xdr:row>
      <xdr:rowOff>2</xdr:rowOff>
    </xdr:from>
    <xdr:to>
      <xdr:col>17</xdr:col>
      <xdr:colOff>1165411</xdr:colOff>
      <xdr:row>17</xdr:row>
      <xdr:rowOff>134472</xdr:rowOff>
    </xdr:to>
    <xdr:graphicFrame macro="">
      <xdr:nvGraphicFramePr>
        <xdr:cNvPr id="3" name="Grafico03">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0.01371</cdr:x>
      <cdr:y>0.93788</cdr:y>
    </cdr:from>
    <cdr:to>
      <cdr:x>0.4372</cdr:x>
      <cdr:y>0.98466</cdr:y>
    </cdr:to>
    <cdr:sp macro="" textlink="">
      <cdr:nvSpPr>
        <cdr:cNvPr id="3" name="Fuss1"/>
        <cdr:cNvSpPr txBox="1">
          <a:spLocks xmlns:a="http://schemas.openxmlformats.org/drawingml/2006/main" noChangeArrowheads="1"/>
        </cdr:cNvSpPr>
      </cdr:nvSpPr>
      <cdr:spPr bwMode="auto">
        <a:xfrm xmlns:a="http://schemas.openxmlformats.org/drawingml/2006/main">
          <a:off x="89678" y="3928835"/>
          <a:ext cx="2770124" cy="1959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 Ohne Primarbereich | Senza scienze della formazione primaria</a:t>
          </a:r>
          <a:endParaRPr lang="it-IT" sz="800" b="0" i="0" u="none" strike="noStrike" baseline="0">
            <a:solidFill>
              <a:srgbClr val="000000"/>
            </a:solidFill>
            <a:latin typeface="Source Sans Pro Light" panose="020B0403030403020204" pitchFamily="34" charset="0"/>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9</xdr:col>
      <xdr:colOff>133350</xdr:colOff>
      <xdr:row>0</xdr:row>
      <xdr:rowOff>133350</xdr:rowOff>
    </xdr:from>
    <xdr:to>
      <xdr:col>18</xdr:col>
      <xdr:colOff>46950</xdr:colOff>
      <xdr:row>6</xdr:row>
      <xdr:rowOff>48150</xdr:rowOff>
    </xdr:to>
    <xdr:graphicFrame macro="">
      <xdr:nvGraphicFramePr>
        <xdr:cNvPr id="2" name="Grafico0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171450</xdr:colOff>
      <xdr:row>7</xdr:row>
      <xdr:rowOff>19050</xdr:rowOff>
    </xdr:from>
    <xdr:to>
      <xdr:col>19</xdr:col>
      <xdr:colOff>1085850</xdr:colOff>
      <xdr:row>25</xdr:row>
      <xdr:rowOff>38101</xdr:rowOff>
    </xdr:to>
    <xdr:graphicFrame macro="">
      <xdr:nvGraphicFramePr>
        <xdr:cNvPr id="5" name="Grafico03">
          <a:extLst>
            <a:ext uri="{FF2B5EF4-FFF2-40B4-BE49-F238E27FC236}">
              <a16:creationId xmlns:a16="http://schemas.microsoft.com/office/drawing/2014/main" id="{00000000-0008-0000-3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0.01555</cdr:x>
      <cdr:y>0.9154</cdr:y>
    </cdr:from>
    <cdr:to>
      <cdr:x>0.39442</cdr:x>
      <cdr:y>0.97874</cdr:y>
    </cdr:to>
    <cdr:sp macro="" textlink="">
      <cdr:nvSpPr>
        <cdr:cNvPr id="2" name="Fuss1"/>
        <cdr:cNvSpPr txBox="1">
          <a:spLocks xmlns:a="http://schemas.openxmlformats.org/drawingml/2006/main" noChangeArrowheads="1"/>
        </cdr:cNvSpPr>
      </cdr:nvSpPr>
      <cdr:spPr bwMode="auto">
        <a:xfrm xmlns:a="http://schemas.openxmlformats.org/drawingml/2006/main">
          <a:off x="123823" y="4307255"/>
          <a:ext cx="3016905" cy="2980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u="none">
              <a:effectLst/>
              <a:latin typeface="Source Sans Pro Light" panose="020B0403030403020204" pitchFamily="34" charset="0"/>
              <a:ea typeface="+mn-ea"/>
              <a:cs typeface="+mn-cs"/>
            </a:rPr>
            <a:t>    Quelle:</a:t>
          </a:r>
          <a:endParaRPr lang="it-IT" sz="900" b="0" i="0" u="none" strike="noStrike" baseline="0">
            <a:solidFill>
              <a:srgbClr val="000000"/>
            </a:solidFill>
            <a:latin typeface="Source Sans Pro Light" panose="020B0403030403020204" pitchFamily="34" charset="0"/>
          </a:endParaRPr>
        </a:p>
      </cdr:txBody>
    </cdr:sp>
  </cdr:relSizeAnchor>
  <cdr:relSizeAnchor xmlns:cdr="http://schemas.openxmlformats.org/drawingml/2006/chartDrawing">
    <cdr:from>
      <cdr:x>0.82578</cdr:x>
      <cdr:y>0.92687</cdr:y>
    </cdr:from>
    <cdr:to>
      <cdr:x>0.99245</cdr:x>
      <cdr:y>0.9795</cdr:y>
    </cdr:to>
    <cdr:sp macro="" textlink="">
      <cdr:nvSpPr>
        <cdr:cNvPr id="4" name="Fuss2"/>
        <cdr:cNvSpPr txBox="1">
          <a:spLocks xmlns:a="http://schemas.openxmlformats.org/drawingml/2006/main" noChangeArrowheads="1"/>
        </cdr:cNvSpPr>
      </cdr:nvSpPr>
      <cdr:spPr bwMode="auto">
        <a:xfrm xmlns:a="http://schemas.openxmlformats.org/drawingml/2006/main">
          <a:off x="4459212" y="3169904"/>
          <a:ext cx="900000" cy="1800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900" u="none">
              <a:solidFill>
                <a:schemeClr val="tx1"/>
              </a:solidFill>
              <a:effectLst/>
              <a:latin typeface="Source Sans Pro Light" panose="020B0403030403020204" pitchFamily="34" charset="0"/>
              <a:ea typeface="+mn-ea"/>
              <a:cs typeface="+mn-cs"/>
            </a:rPr>
            <a:t>    © AFI 2017</a:t>
          </a:r>
          <a:endParaRPr lang="it-IT" sz="900" b="0" i="0" u="none" strike="noStrike" baseline="0">
            <a:solidFill>
              <a:schemeClr val="tx1"/>
            </a:solidFill>
            <a:latin typeface="Source Sans Pro Light" panose="020B0403030403020204" pitchFamily="34" charset="0"/>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0.01359</cdr:x>
      <cdr:y>0.954</cdr:y>
    </cdr:from>
    <cdr:to>
      <cdr:x>0.40873</cdr:x>
      <cdr:y>0.99787</cdr:y>
    </cdr:to>
    <cdr:sp macro="" textlink="">
      <cdr:nvSpPr>
        <cdr:cNvPr id="2" name="Fuss1"/>
        <cdr:cNvSpPr txBox="1">
          <a:spLocks xmlns:a="http://schemas.openxmlformats.org/drawingml/2006/main" noChangeArrowheads="1"/>
        </cdr:cNvSpPr>
      </cdr:nvSpPr>
      <cdr:spPr bwMode="auto">
        <a:xfrm xmlns:a="http://schemas.openxmlformats.org/drawingml/2006/main">
          <a:off x="95250" y="4261731"/>
          <a:ext cx="2770124" cy="1959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 Ohne Primarbereich | Senza scienze della formazione primaria</a:t>
          </a:r>
          <a:endParaRPr lang="it-IT" sz="800" b="0" i="0" u="none" strike="noStrike" baseline="0">
            <a:solidFill>
              <a:srgbClr val="000000"/>
            </a:solidFill>
            <a:latin typeface="Source Sans Pro Light" panose="020B0403030403020204" pitchFamily="34" charset="0"/>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12</xdr:col>
      <xdr:colOff>9632</xdr:colOff>
      <xdr:row>18</xdr:row>
      <xdr:rowOff>218005</xdr:rowOff>
    </xdr:from>
    <xdr:to>
      <xdr:col>20</xdr:col>
      <xdr:colOff>533260</xdr:colOff>
      <xdr:row>31</xdr:row>
      <xdr:rowOff>144470</xdr:rowOff>
    </xdr:to>
    <xdr:graphicFrame macro="">
      <xdr:nvGraphicFramePr>
        <xdr:cNvPr id="3" name="Grafico05">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588484</xdr:colOff>
      <xdr:row>32</xdr:row>
      <xdr:rowOff>113643</xdr:rowOff>
    </xdr:from>
    <xdr:to>
      <xdr:col>20</xdr:col>
      <xdr:colOff>602670</xdr:colOff>
      <xdr:row>47</xdr:row>
      <xdr:rowOff>119626</xdr:rowOff>
    </xdr:to>
    <xdr:graphicFrame macro="">
      <xdr:nvGraphicFramePr>
        <xdr:cNvPr id="4" name="Grafico05">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7652</xdr:colOff>
      <xdr:row>48</xdr:row>
      <xdr:rowOff>31214</xdr:rowOff>
    </xdr:from>
    <xdr:to>
      <xdr:col>20</xdr:col>
      <xdr:colOff>538366</xdr:colOff>
      <xdr:row>65</xdr:row>
      <xdr:rowOff>60314</xdr:rowOff>
    </xdr:to>
    <xdr:graphicFrame macro="">
      <xdr:nvGraphicFramePr>
        <xdr:cNvPr id="5" name="Grafico07">
          <a:extLst>
            <a:ext uri="{FF2B5EF4-FFF2-40B4-BE49-F238E27FC236}">
              <a16:creationId xmlns:a16="http://schemas.microsoft.com/office/drawing/2014/main" id="{00000000-0008-0000-3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180975</xdr:colOff>
      <xdr:row>18</xdr:row>
      <xdr:rowOff>219075</xdr:rowOff>
    </xdr:from>
    <xdr:to>
      <xdr:col>30</xdr:col>
      <xdr:colOff>95003</xdr:colOff>
      <xdr:row>31</xdr:row>
      <xdr:rowOff>145540</xdr:rowOff>
    </xdr:to>
    <xdr:graphicFrame macro="">
      <xdr:nvGraphicFramePr>
        <xdr:cNvPr id="6" name="Grafico05">
          <a:extLst>
            <a:ext uri="{FF2B5EF4-FFF2-40B4-BE49-F238E27FC236}">
              <a16:creationId xmlns:a16="http://schemas.microsoft.com/office/drawing/2014/main" id="{00000000-0008-0000-3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503658</xdr:colOff>
      <xdr:row>0</xdr:row>
      <xdr:rowOff>65702</xdr:rowOff>
    </xdr:from>
    <xdr:to>
      <xdr:col>22</xdr:col>
      <xdr:colOff>281862</xdr:colOff>
      <xdr:row>17</xdr:row>
      <xdr:rowOff>125768</xdr:rowOff>
    </xdr:to>
    <xdr:graphicFrame macro="">
      <xdr:nvGraphicFramePr>
        <xdr:cNvPr id="3" name="Grafico05">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478183</xdr:colOff>
      <xdr:row>17</xdr:row>
      <xdr:rowOff>192440</xdr:rowOff>
    </xdr:from>
    <xdr:to>
      <xdr:col>22</xdr:col>
      <xdr:colOff>253665</xdr:colOff>
      <xdr:row>33</xdr:row>
      <xdr:rowOff>33430</xdr:rowOff>
    </xdr:to>
    <xdr:graphicFrame macro="">
      <xdr:nvGraphicFramePr>
        <xdr:cNvPr id="4" name="Grafico05">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14</xdr:col>
      <xdr:colOff>438534</xdr:colOff>
      <xdr:row>33</xdr:row>
      <xdr:rowOff>15095</xdr:rowOff>
    </xdr:from>
    <xdr:to>
      <xdr:col>24</xdr:col>
      <xdr:colOff>214017</xdr:colOff>
      <xdr:row>48</xdr:row>
      <xdr:rowOff>60402</xdr:rowOff>
    </xdr:to>
    <xdr:graphicFrame macro="">
      <xdr:nvGraphicFramePr>
        <xdr:cNvPr id="5" name="Grafico05">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22</xdr:col>
      <xdr:colOff>504739</xdr:colOff>
      <xdr:row>17</xdr:row>
      <xdr:rowOff>200658</xdr:rowOff>
    </xdr:from>
    <xdr:to>
      <xdr:col>33</xdr:col>
      <xdr:colOff>201936</xdr:colOff>
      <xdr:row>33</xdr:row>
      <xdr:rowOff>942</xdr:rowOff>
    </xdr:to>
    <xdr:graphicFrame macro="">
      <xdr:nvGraphicFramePr>
        <xdr:cNvPr id="6" name="Grafico0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555387</xdr:colOff>
      <xdr:row>33</xdr:row>
      <xdr:rowOff>159786</xdr:rowOff>
    </xdr:from>
    <xdr:to>
      <xdr:col>32</xdr:col>
      <xdr:colOff>408475</xdr:colOff>
      <xdr:row>47</xdr:row>
      <xdr:rowOff>49933</xdr:rowOff>
    </xdr:to>
    <xdr:graphicFrame macro="">
      <xdr:nvGraphicFramePr>
        <xdr:cNvPr id="8" name="Grafico09">
          <a:extLst>
            <a:ext uri="{FF2B5EF4-FFF2-40B4-BE49-F238E27FC236}">
              <a16:creationId xmlns:a16="http://schemas.microsoft.com/office/drawing/2014/main" id="{00000000-0008-0000-05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22</xdr:col>
      <xdr:colOff>411631</xdr:colOff>
      <xdr:row>1</xdr:row>
      <xdr:rowOff>62274</xdr:rowOff>
    </xdr:from>
    <xdr:to>
      <xdr:col>32</xdr:col>
      <xdr:colOff>280986</xdr:colOff>
      <xdr:row>16</xdr:row>
      <xdr:rowOff>46105</xdr:rowOff>
    </xdr:to>
    <xdr:graphicFrame macro="">
      <xdr:nvGraphicFramePr>
        <xdr:cNvPr id="9" name="Grafico09">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0.02326</cdr:x>
      <cdr:y>0.94316</cdr:y>
    </cdr:from>
    <cdr:to>
      <cdr:x>0.53588</cdr:x>
      <cdr:y>1</cdr:y>
    </cdr:to>
    <cdr:sp macro="" textlink="">
      <cdr:nvSpPr>
        <cdr:cNvPr id="2" name="Fuss1"/>
        <cdr:cNvSpPr txBox="1">
          <a:spLocks xmlns:a="http://schemas.openxmlformats.org/drawingml/2006/main" noChangeArrowheads="1"/>
        </cdr:cNvSpPr>
      </cdr:nvSpPr>
      <cdr:spPr bwMode="auto">
        <a:xfrm xmlns:a="http://schemas.openxmlformats.org/drawingml/2006/main">
          <a:off x="125715" y="3251535"/>
          <a:ext cx="2770124" cy="1959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 Ohne Primarbereich | Senza scienze della formazione primaria</a:t>
          </a:r>
          <a:endParaRPr lang="it-IT" sz="800" b="0" i="0" u="none" strike="noStrike" baseline="0">
            <a:solidFill>
              <a:srgbClr val="000000"/>
            </a:solidFill>
            <a:latin typeface="Source Sans Pro Light" panose="020B0403030403020204" pitchFamily="34" charset="0"/>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0.02128</cdr:x>
      <cdr:y>0.90358</cdr:y>
    </cdr:from>
    <cdr:to>
      <cdr:x>0.51839</cdr:x>
      <cdr:y>0.98517</cdr:y>
    </cdr:to>
    <cdr:sp macro="" textlink="">
      <cdr:nvSpPr>
        <cdr:cNvPr id="2" name="Fuss1"/>
        <cdr:cNvSpPr txBox="1">
          <a:spLocks xmlns:a="http://schemas.openxmlformats.org/drawingml/2006/main" noChangeArrowheads="1"/>
        </cdr:cNvSpPr>
      </cdr:nvSpPr>
      <cdr:spPr bwMode="auto">
        <a:xfrm xmlns:a="http://schemas.openxmlformats.org/drawingml/2006/main">
          <a:off x="115013" y="3090238"/>
          <a:ext cx="2686288" cy="27904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*Ohne Südtirol | Senza l'Alto Adige</a:t>
          </a:r>
        </a:p>
        <a:p xmlns:a="http://schemas.openxmlformats.org/drawingml/2006/main">
          <a:r>
            <a:rPr lang="en-US" sz="800" u="none">
              <a:effectLst/>
              <a:latin typeface="Source Sans Pro Light" panose="020B0403030403020204" pitchFamily="34" charset="0"/>
              <a:ea typeface="+mn-ea"/>
              <a:cs typeface="+mn-cs"/>
            </a:rPr>
            <a:t>** Ohne D A CH - Staaten | Senza Paesi tedescofoni </a:t>
          </a:r>
          <a:endParaRPr lang="it-IT" sz="800" b="0" i="0" u="none" strike="noStrike" baseline="0">
            <a:solidFill>
              <a:srgbClr val="000000"/>
            </a:solidFill>
            <a:latin typeface="Source Sans Pro Light" panose="020B0403030403020204" pitchFamily="34" charset="0"/>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0.02326</cdr:x>
      <cdr:y>0.94316</cdr:y>
    </cdr:from>
    <cdr:to>
      <cdr:x>0.53588</cdr:x>
      <cdr:y>1</cdr:y>
    </cdr:to>
    <cdr:sp macro="" textlink="">
      <cdr:nvSpPr>
        <cdr:cNvPr id="2" name="Fuss1"/>
        <cdr:cNvSpPr txBox="1">
          <a:spLocks xmlns:a="http://schemas.openxmlformats.org/drawingml/2006/main" noChangeArrowheads="1"/>
        </cdr:cNvSpPr>
      </cdr:nvSpPr>
      <cdr:spPr bwMode="auto">
        <a:xfrm xmlns:a="http://schemas.openxmlformats.org/drawingml/2006/main">
          <a:off x="125715" y="3251535"/>
          <a:ext cx="2770124" cy="1959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 Ohne Primarbereich | Senza scienze della formazione primaria</a:t>
          </a:r>
          <a:endParaRPr lang="it-IT" sz="800" b="0" i="0" u="none" strike="noStrike" baseline="0">
            <a:solidFill>
              <a:srgbClr val="000000"/>
            </a:solidFill>
            <a:latin typeface="Source Sans Pro Light" panose="020B0403030403020204" pitchFamily="34" charset="0"/>
          </a:endParaRPr>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85725</xdr:colOff>
      <xdr:row>38</xdr:row>
      <xdr:rowOff>28575</xdr:rowOff>
    </xdr:from>
    <xdr:to>
      <xdr:col>7</xdr:col>
      <xdr:colOff>218400</xdr:colOff>
      <xdr:row>56</xdr:row>
      <xdr:rowOff>19575</xdr:rowOff>
    </xdr:to>
    <xdr:graphicFrame macro="">
      <xdr:nvGraphicFramePr>
        <xdr:cNvPr id="2" name="Grafico07">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9</xdr:col>
      <xdr:colOff>19051</xdr:colOff>
      <xdr:row>5</xdr:row>
      <xdr:rowOff>47625</xdr:rowOff>
    </xdr:from>
    <xdr:to>
      <xdr:col>14</xdr:col>
      <xdr:colOff>501769</xdr:colOff>
      <xdr:row>16</xdr:row>
      <xdr:rowOff>317232</xdr:rowOff>
    </xdr:to>
    <xdr:graphicFrame macro="">
      <xdr:nvGraphicFramePr>
        <xdr:cNvPr id="2" name="Grafico0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65846</xdr:colOff>
      <xdr:row>35</xdr:row>
      <xdr:rowOff>206294</xdr:rowOff>
    </xdr:from>
    <xdr:to>
      <xdr:col>14</xdr:col>
      <xdr:colOff>560471</xdr:colOff>
      <xdr:row>51</xdr:row>
      <xdr:rowOff>42513</xdr:rowOff>
    </xdr:to>
    <xdr:graphicFrame macro="">
      <xdr:nvGraphicFramePr>
        <xdr:cNvPr id="6" name="Grafico01">
          <a:extLst>
            <a:ext uri="{FF2B5EF4-FFF2-40B4-BE49-F238E27FC236}">
              <a16:creationId xmlns:a16="http://schemas.microsoft.com/office/drawing/2014/main" id="{00000000-0008-0000-3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47625</xdr:colOff>
      <xdr:row>17</xdr:row>
      <xdr:rowOff>38100</xdr:rowOff>
    </xdr:from>
    <xdr:to>
      <xdr:col>14</xdr:col>
      <xdr:colOff>530343</xdr:colOff>
      <xdr:row>32</xdr:row>
      <xdr:rowOff>117207</xdr:rowOff>
    </xdr:to>
    <xdr:graphicFrame macro="">
      <xdr:nvGraphicFramePr>
        <xdr:cNvPr id="10" name="Grafico01">
          <a:extLst>
            <a:ext uri="{FF2B5EF4-FFF2-40B4-BE49-F238E27FC236}">
              <a16:creationId xmlns:a16="http://schemas.microsoft.com/office/drawing/2014/main" id="{00000000-0008-0000-3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cdr:x>
      <cdr:y>0.91844</cdr:y>
    </cdr:from>
    <cdr:to>
      <cdr:x>0.31058</cdr:x>
      <cdr:y>1</cdr:y>
    </cdr:to>
    <cdr:sp macro="" textlink="">
      <cdr:nvSpPr>
        <cdr:cNvPr id="2" name="Textfeld 1">
          <a:extLst xmlns:a="http://schemas.openxmlformats.org/drawingml/2006/main">
            <a:ext uri="{FF2B5EF4-FFF2-40B4-BE49-F238E27FC236}">
              <a16:creationId xmlns:a16="http://schemas.microsoft.com/office/drawing/2014/main" id="{B8E642FE-9DAD-4FAA-8442-16F35E55B093}"/>
            </a:ext>
          </a:extLst>
        </cdr:cNvPr>
        <cdr:cNvSpPr txBox="1"/>
      </cdr:nvSpPr>
      <cdr:spPr>
        <a:xfrm xmlns:a="http://schemas.openxmlformats.org/drawingml/2006/main">
          <a:off x="0" y="3143250"/>
          <a:ext cx="1676400" cy="2791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AT" sz="900">
              <a:latin typeface="+mj-lt"/>
            </a:rPr>
            <a:t>Quelle: Praktikumsurvey 2017</a:t>
          </a:r>
        </a:p>
      </cdr:txBody>
    </cdr:sp>
  </cdr:relSizeAnchor>
  <cdr:relSizeAnchor xmlns:cdr="http://schemas.openxmlformats.org/drawingml/2006/chartDrawing">
    <cdr:from>
      <cdr:x>0.68942</cdr:x>
      <cdr:y>0.91844</cdr:y>
    </cdr:from>
    <cdr:to>
      <cdr:x>1</cdr:x>
      <cdr:y>1</cdr:y>
    </cdr:to>
    <cdr:sp macro="" textlink="">
      <cdr:nvSpPr>
        <cdr:cNvPr id="3" name="Textfeld 1">
          <a:extLst xmlns:a="http://schemas.openxmlformats.org/drawingml/2006/main">
            <a:ext uri="{FF2B5EF4-FFF2-40B4-BE49-F238E27FC236}">
              <a16:creationId xmlns:a16="http://schemas.microsoft.com/office/drawing/2014/main" id="{56680BA4-C2AC-4228-AF7D-E610373031B3}"/>
            </a:ext>
          </a:extLst>
        </cdr:cNvPr>
        <cdr:cNvSpPr txBox="1"/>
      </cdr:nvSpPr>
      <cdr:spPr>
        <a:xfrm xmlns:a="http://schemas.openxmlformats.org/drawingml/2006/main">
          <a:off x="3721226" y="3143253"/>
          <a:ext cx="1676392" cy="2791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AT" sz="900">
              <a:latin typeface="+mj-lt"/>
            </a:rPr>
            <a:t> </a:t>
          </a:r>
          <a:r>
            <a:rPr lang="en-US" sz="900">
              <a:effectLst/>
              <a:latin typeface="+mj-lt"/>
              <a:ea typeface="+mn-ea"/>
              <a:cs typeface="+mn-cs"/>
            </a:rPr>
            <a:t>© </a:t>
          </a:r>
          <a:r>
            <a:rPr lang="de-AT" sz="900">
              <a:latin typeface="+mj-lt"/>
            </a:rPr>
            <a:t>AFI &amp; unibz 2018</a:t>
          </a:r>
        </a:p>
      </cdr:txBody>
    </cdr:sp>
  </cdr:relSizeAnchor>
  <cdr:relSizeAnchor xmlns:cdr="http://schemas.openxmlformats.org/drawingml/2006/chartDrawing">
    <cdr:from>
      <cdr:x>0</cdr:x>
      <cdr:y>0.09834</cdr:y>
    </cdr:from>
    <cdr:to>
      <cdr:x>0.78175</cdr:x>
      <cdr:y>0.1799</cdr:y>
    </cdr:to>
    <cdr:sp macro="" textlink="">
      <cdr:nvSpPr>
        <cdr:cNvPr id="4" name="Textfeld 1">
          <a:extLst xmlns:a="http://schemas.openxmlformats.org/drawingml/2006/main">
            <a:ext uri="{FF2B5EF4-FFF2-40B4-BE49-F238E27FC236}">
              <a16:creationId xmlns:a16="http://schemas.microsoft.com/office/drawing/2014/main" id="{3386DB10-CFB7-4D7A-8625-8430196760CC}"/>
            </a:ext>
          </a:extLst>
        </cdr:cNvPr>
        <cdr:cNvSpPr txBox="1"/>
      </cdr:nvSpPr>
      <cdr:spPr>
        <a:xfrm xmlns:a="http://schemas.openxmlformats.org/drawingml/2006/main">
          <a:off x="0" y="336550"/>
          <a:ext cx="4219574" cy="2791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AT" sz="900">
              <a:latin typeface="+mj-lt"/>
            </a:rPr>
            <a:t>Mittelwert</a:t>
          </a:r>
          <a:r>
            <a:rPr lang="de-AT" sz="1000">
              <a:latin typeface="+mj-lt"/>
            </a:rPr>
            <a:t> auf Skala</a:t>
          </a:r>
          <a:r>
            <a:rPr lang="de-AT" sz="1000" baseline="0">
              <a:latin typeface="+mj-lt"/>
            </a:rPr>
            <a:t> von 1 "völlig unzufrieden" bis 7 "voll und ganz zufrieden"</a:t>
          </a:r>
          <a:endParaRPr lang="de-AT" sz="1000">
            <a:latin typeface="+mj-lt"/>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0.01555</cdr:x>
      <cdr:y>0.9154</cdr:y>
    </cdr:from>
    <cdr:to>
      <cdr:x>0.39442</cdr:x>
      <cdr:y>0.97874</cdr:y>
    </cdr:to>
    <cdr:sp macro="" textlink="">
      <cdr:nvSpPr>
        <cdr:cNvPr id="2" name="Fuss1"/>
        <cdr:cNvSpPr txBox="1">
          <a:spLocks xmlns:a="http://schemas.openxmlformats.org/drawingml/2006/main" noChangeArrowheads="1"/>
        </cdr:cNvSpPr>
      </cdr:nvSpPr>
      <cdr:spPr bwMode="auto">
        <a:xfrm xmlns:a="http://schemas.openxmlformats.org/drawingml/2006/main">
          <a:off x="123823" y="4307255"/>
          <a:ext cx="3016905" cy="2980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u="none">
              <a:effectLst/>
              <a:latin typeface="Source Sans Pro Light" panose="020B0403030403020204" pitchFamily="34" charset="0"/>
              <a:ea typeface="+mn-ea"/>
              <a:cs typeface="+mn-cs"/>
            </a:rPr>
            <a:t>Fonte: Indagine sui tirocini</a:t>
          </a:r>
          <a:r>
            <a:rPr lang="en-US" sz="900" u="none" baseline="0">
              <a:effectLst/>
              <a:latin typeface="Source Sans Pro Light" panose="020B0403030403020204" pitchFamily="34" charset="0"/>
              <a:ea typeface="+mn-ea"/>
              <a:cs typeface="+mn-cs"/>
            </a:rPr>
            <a:t> 2017</a:t>
          </a:r>
          <a:endParaRPr lang="it-IT" sz="900" b="0" i="0" u="none" strike="noStrike" baseline="0">
            <a:solidFill>
              <a:srgbClr val="000000"/>
            </a:solidFill>
            <a:latin typeface="Source Sans Pro Light" panose="020B0403030403020204" pitchFamily="34" charset="0"/>
          </a:endParaRPr>
        </a:p>
      </cdr:txBody>
    </cdr:sp>
  </cdr:relSizeAnchor>
  <cdr:relSizeAnchor xmlns:cdr="http://schemas.openxmlformats.org/drawingml/2006/chartDrawing">
    <cdr:from>
      <cdr:x>0.80359</cdr:x>
      <cdr:y>0.9109</cdr:y>
    </cdr:from>
    <cdr:to>
      <cdr:x>0.99245</cdr:x>
      <cdr:y>0.9795</cdr:y>
    </cdr:to>
    <cdr:sp macro="" textlink="">
      <cdr:nvSpPr>
        <cdr:cNvPr id="4" name="Fuss2"/>
        <cdr:cNvSpPr txBox="1">
          <a:spLocks xmlns:a="http://schemas.openxmlformats.org/drawingml/2006/main" noChangeArrowheads="1"/>
        </cdr:cNvSpPr>
      </cdr:nvSpPr>
      <cdr:spPr bwMode="auto">
        <a:xfrm xmlns:a="http://schemas.openxmlformats.org/drawingml/2006/main">
          <a:off x="4344567" y="3090765"/>
          <a:ext cx="1021094" cy="23276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900" u="none">
              <a:solidFill>
                <a:schemeClr val="tx1"/>
              </a:solidFill>
              <a:effectLst/>
              <a:latin typeface="Source Sans Pro Light" panose="020B0403030403020204" pitchFamily="34" charset="0"/>
              <a:ea typeface="+mn-ea"/>
              <a:cs typeface="+mn-cs"/>
            </a:rPr>
            <a:t>    © IPL &amp; unibz 2018</a:t>
          </a:r>
          <a:endParaRPr lang="it-IT" sz="900" b="0" i="0" u="none" strike="noStrike" baseline="0">
            <a:solidFill>
              <a:schemeClr val="tx1"/>
            </a:solidFill>
            <a:latin typeface="Source Sans Pro Light" panose="020B0403030403020204" pitchFamily="34" charset="0"/>
          </a:endParaRPr>
        </a:p>
      </cdr:txBody>
    </cdr:sp>
  </cdr:relSizeAnchor>
  <cdr:relSizeAnchor xmlns:cdr="http://schemas.openxmlformats.org/drawingml/2006/chartDrawing">
    <cdr:from>
      <cdr:x>0.01735</cdr:x>
      <cdr:y>0.86247</cdr:y>
    </cdr:from>
    <cdr:to>
      <cdr:x>0.936</cdr:x>
      <cdr:y>0.91714</cdr:y>
    </cdr:to>
    <cdr:sp macro="" textlink="">
      <cdr:nvSpPr>
        <cdr:cNvPr id="5" name="Fuss1"/>
        <cdr:cNvSpPr txBox="1">
          <a:spLocks xmlns:a="http://schemas.openxmlformats.org/drawingml/2006/main" noChangeArrowheads="1"/>
        </cdr:cNvSpPr>
      </cdr:nvSpPr>
      <cdr:spPr bwMode="auto">
        <a:xfrm xmlns:a="http://schemas.openxmlformats.org/drawingml/2006/main">
          <a:off x="93609" y="2919003"/>
          <a:ext cx="4955316" cy="1850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0" i="0" u="none" strike="noStrike" baseline="0">
              <a:solidFill>
                <a:sysClr val="windowText" lastClr="000000"/>
              </a:solidFill>
              <a:effectLst/>
              <a:latin typeface="Source Sans Pro Light" panose="020B0403030403020204" pitchFamily="34" charset="0"/>
              <a:ea typeface="+mn-ea"/>
              <a:cs typeface="+mn-cs"/>
            </a:rPr>
            <a:t>Valori medi su una scala da 1 "per niente" a 7 "del tutto"</a:t>
          </a:r>
          <a:endParaRPr lang="it-IT" sz="900" b="0" i="0" u="none" strike="noStrike" baseline="0">
            <a:solidFill>
              <a:srgbClr val="000000"/>
            </a:solidFill>
            <a:latin typeface="Source Sans Pro Light" panose="020B0403030403020204" pitchFamily="34" charset="0"/>
          </a:endParaRPr>
        </a:p>
      </cdr:txBody>
    </cdr:sp>
  </cdr:relSizeAnchor>
</c:userShapes>
</file>

<file path=xl/drawings/drawing47.xml><?xml version="1.0" encoding="utf-8"?>
<c:userShapes xmlns:c="http://schemas.openxmlformats.org/drawingml/2006/chart">
  <cdr:relSizeAnchor xmlns:cdr="http://schemas.openxmlformats.org/drawingml/2006/chartDrawing">
    <cdr:from>
      <cdr:x>0</cdr:x>
      <cdr:y>0.92957</cdr:y>
    </cdr:from>
    <cdr:to>
      <cdr:x>0.32999</cdr:x>
      <cdr:y>1</cdr:y>
    </cdr:to>
    <cdr:sp macro="" textlink="">
      <cdr:nvSpPr>
        <cdr:cNvPr id="2" name="Textfeld 1">
          <a:extLst xmlns:a="http://schemas.openxmlformats.org/drawingml/2006/main">
            <a:ext uri="{FF2B5EF4-FFF2-40B4-BE49-F238E27FC236}">
              <a16:creationId xmlns:a16="http://schemas.microsoft.com/office/drawing/2014/main" id="{B8E642FE-9DAD-4FAA-8442-16F35E55B093}"/>
            </a:ext>
          </a:extLst>
        </cdr:cNvPr>
        <cdr:cNvSpPr txBox="1"/>
      </cdr:nvSpPr>
      <cdr:spPr>
        <a:xfrm xmlns:a="http://schemas.openxmlformats.org/drawingml/2006/main">
          <a:off x="0" y="3181350"/>
          <a:ext cx="1781174" cy="2410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AT" sz="1000">
              <a:latin typeface="+mj-lt"/>
            </a:rPr>
            <a:t>Fonte: </a:t>
          </a:r>
          <a:r>
            <a:rPr lang="de-AT" sz="900">
              <a:latin typeface="+mj-lt"/>
            </a:rPr>
            <a:t>Indagine</a:t>
          </a:r>
          <a:r>
            <a:rPr lang="de-AT" sz="1000" baseline="0">
              <a:latin typeface="+mj-lt"/>
            </a:rPr>
            <a:t> sui tirocini 2017</a:t>
          </a:r>
          <a:endParaRPr lang="de-AT" sz="1000">
            <a:latin typeface="+mj-lt"/>
          </a:endParaRPr>
        </a:p>
      </cdr:txBody>
    </cdr:sp>
  </cdr:relSizeAnchor>
  <cdr:relSizeAnchor xmlns:cdr="http://schemas.openxmlformats.org/drawingml/2006/chartDrawing">
    <cdr:from>
      <cdr:x>0.68942</cdr:x>
      <cdr:y>0.91844</cdr:y>
    </cdr:from>
    <cdr:to>
      <cdr:x>1</cdr:x>
      <cdr:y>1</cdr:y>
    </cdr:to>
    <cdr:sp macro="" textlink="">
      <cdr:nvSpPr>
        <cdr:cNvPr id="3" name="Textfeld 1">
          <a:extLst xmlns:a="http://schemas.openxmlformats.org/drawingml/2006/main">
            <a:ext uri="{FF2B5EF4-FFF2-40B4-BE49-F238E27FC236}">
              <a16:creationId xmlns:a16="http://schemas.microsoft.com/office/drawing/2014/main" id="{56680BA4-C2AC-4228-AF7D-E610373031B3}"/>
            </a:ext>
          </a:extLst>
        </cdr:cNvPr>
        <cdr:cNvSpPr txBox="1"/>
      </cdr:nvSpPr>
      <cdr:spPr>
        <a:xfrm xmlns:a="http://schemas.openxmlformats.org/drawingml/2006/main">
          <a:off x="3721226" y="3143253"/>
          <a:ext cx="1676392" cy="2791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AT" sz="1000">
              <a:latin typeface="+mj-lt"/>
            </a:rPr>
            <a:t> </a:t>
          </a:r>
          <a:r>
            <a:rPr lang="en-US" sz="1100">
              <a:effectLst/>
              <a:latin typeface="+mj-lt"/>
              <a:ea typeface="+mn-ea"/>
              <a:cs typeface="+mn-cs"/>
            </a:rPr>
            <a:t>© </a:t>
          </a:r>
          <a:r>
            <a:rPr lang="de-AT" sz="1000">
              <a:latin typeface="+mj-lt"/>
            </a:rPr>
            <a:t>IPL &amp; </a:t>
          </a:r>
          <a:r>
            <a:rPr lang="de-AT" sz="900">
              <a:latin typeface="+mj-lt"/>
            </a:rPr>
            <a:t>unibz</a:t>
          </a:r>
          <a:r>
            <a:rPr lang="de-AT" sz="1000">
              <a:latin typeface="+mj-lt"/>
            </a:rPr>
            <a:t> 2018</a:t>
          </a:r>
        </a:p>
      </cdr:txBody>
    </cdr:sp>
  </cdr:relSizeAnchor>
  <cdr:relSizeAnchor xmlns:cdr="http://schemas.openxmlformats.org/drawingml/2006/chartDrawing">
    <cdr:from>
      <cdr:x>0</cdr:x>
      <cdr:y>0.09277</cdr:y>
    </cdr:from>
    <cdr:to>
      <cdr:x>0.83469</cdr:x>
      <cdr:y>0.17433</cdr:y>
    </cdr:to>
    <cdr:sp macro="" textlink="">
      <cdr:nvSpPr>
        <cdr:cNvPr id="4" name="Textfeld 1">
          <a:extLst xmlns:a="http://schemas.openxmlformats.org/drawingml/2006/main">
            <a:ext uri="{FF2B5EF4-FFF2-40B4-BE49-F238E27FC236}">
              <a16:creationId xmlns:a16="http://schemas.microsoft.com/office/drawing/2014/main" id="{3386DB10-CFB7-4D7A-8625-8430196760CC}"/>
            </a:ext>
          </a:extLst>
        </cdr:cNvPr>
        <cdr:cNvSpPr txBox="1"/>
      </cdr:nvSpPr>
      <cdr:spPr>
        <a:xfrm xmlns:a="http://schemas.openxmlformats.org/drawingml/2006/main">
          <a:off x="0" y="317492"/>
          <a:ext cx="4505324" cy="27913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AT" sz="1000">
              <a:latin typeface="+mj-lt"/>
            </a:rPr>
            <a:t>Valore medio</a:t>
          </a:r>
          <a:r>
            <a:rPr lang="de-AT" sz="1000" baseline="0">
              <a:latin typeface="+mj-lt"/>
            </a:rPr>
            <a:t> su una scala</a:t>
          </a:r>
          <a:r>
            <a:rPr lang="de-AT" sz="1000">
              <a:latin typeface="+mj-lt"/>
            </a:rPr>
            <a:t> da </a:t>
          </a:r>
          <a:r>
            <a:rPr lang="de-AT" sz="1000" baseline="0">
              <a:latin typeface="+mj-lt"/>
            </a:rPr>
            <a:t>1 "per niente soddisfatto" a 7 "del tutto soddisfatto"</a:t>
          </a:r>
          <a:endParaRPr lang="de-AT" sz="1000">
            <a:latin typeface="+mj-lt"/>
          </a:endParaRPr>
        </a:p>
      </cdr:txBody>
    </cdr:sp>
  </cdr:relSizeAnchor>
</c:userShapes>
</file>

<file path=xl/drawings/drawing48.xml><?xml version="1.0" encoding="utf-8"?>
<xdr:wsDr xmlns:xdr="http://schemas.openxmlformats.org/drawingml/2006/spreadsheetDrawing" xmlns:a="http://schemas.openxmlformats.org/drawingml/2006/main">
  <xdr:twoCellAnchor>
    <xdr:from>
      <xdr:col>11</xdr:col>
      <xdr:colOff>295324</xdr:colOff>
      <xdr:row>28</xdr:row>
      <xdr:rowOff>181483</xdr:rowOff>
    </xdr:from>
    <xdr:to>
      <xdr:col>18</xdr:col>
      <xdr:colOff>371474</xdr:colOff>
      <xdr:row>49</xdr:row>
      <xdr:rowOff>104774</xdr:rowOff>
    </xdr:to>
    <xdr:graphicFrame macro="">
      <xdr:nvGraphicFramePr>
        <xdr:cNvPr id="3" name="Grafico07">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496982</xdr:colOff>
      <xdr:row>26</xdr:row>
      <xdr:rowOff>50425</xdr:rowOff>
    </xdr:from>
    <xdr:to>
      <xdr:col>11</xdr:col>
      <xdr:colOff>104775</xdr:colOff>
      <xdr:row>50</xdr:row>
      <xdr:rowOff>57150</xdr:rowOff>
    </xdr:to>
    <xdr:graphicFrame macro="">
      <xdr:nvGraphicFramePr>
        <xdr:cNvPr id="5" name="Grafico01">
          <a:extLst>
            <a:ext uri="{FF2B5EF4-FFF2-40B4-BE49-F238E27FC236}">
              <a16:creationId xmlns:a16="http://schemas.microsoft.com/office/drawing/2014/main" id="{00000000-0008-0000-3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0.01246</cdr:x>
      <cdr:y>0.9548</cdr:y>
    </cdr:from>
    <cdr:to>
      <cdr:x>0.40893</cdr:x>
      <cdr:y>0.99606</cdr:y>
    </cdr:to>
    <cdr:sp macro="" textlink="">
      <cdr:nvSpPr>
        <cdr:cNvPr id="5" name="Fuss1"/>
        <cdr:cNvSpPr txBox="1">
          <a:spLocks xmlns:a="http://schemas.openxmlformats.org/drawingml/2006/main" noChangeArrowheads="1"/>
        </cdr:cNvSpPr>
      </cdr:nvSpPr>
      <cdr:spPr bwMode="auto">
        <a:xfrm xmlns:a="http://schemas.openxmlformats.org/drawingml/2006/main">
          <a:off x="98424" y="4829176"/>
          <a:ext cx="3130549" cy="20866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u="none">
              <a:effectLst/>
              <a:latin typeface="Source Sans Pro Light" panose="020B0403030403020204" pitchFamily="34" charset="0"/>
              <a:ea typeface="+mn-ea"/>
              <a:cs typeface="+mn-cs"/>
            </a:rPr>
            <a:t>(*) Ohne Primarbereich | Senza scienze della formazione primaria</a:t>
          </a:r>
          <a:endParaRPr lang="it-IT" sz="900" b="0" i="0" u="none" strike="noStrike" baseline="0">
            <a:solidFill>
              <a:srgbClr val="000000"/>
            </a:solidFill>
            <a:latin typeface="Source Sans Pro Light" panose="020B0403030403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0.01117</cdr:x>
      <cdr:y>0.94137</cdr:y>
    </cdr:from>
    <cdr:to>
      <cdr:x>0.49017</cdr:x>
      <cdr:y>0.9913</cdr:y>
    </cdr:to>
    <cdr:sp macro="" textlink="">
      <cdr:nvSpPr>
        <cdr:cNvPr id="2" name="Fuss1"/>
        <cdr:cNvSpPr txBox="1">
          <a:spLocks xmlns:a="http://schemas.openxmlformats.org/drawingml/2006/main" noChangeArrowheads="1"/>
        </cdr:cNvSpPr>
      </cdr:nvSpPr>
      <cdr:spPr bwMode="auto">
        <a:xfrm xmlns:a="http://schemas.openxmlformats.org/drawingml/2006/main">
          <a:off x="64604" y="3695148"/>
          <a:ext cx="2770124" cy="1959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 Ohne Primarbereich | Senza scienze della formazione primaria</a:t>
          </a:r>
          <a:endParaRPr lang="it-IT" sz="800" b="0" i="0" u="none" strike="noStrike" baseline="0">
            <a:solidFill>
              <a:srgbClr val="000000"/>
            </a:solidFill>
            <a:latin typeface="Source Sans Pro Light" panose="020B0403030403020204"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12</xdr:col>
      <xdr:colOff>468178</xdr:colOff>
      <xdr:row>22</xdr:row>
      <xdr:rowOff>258305</xdr:rowOff>
    </xdr:from>
    <xdr:to>
      <xdr:col>21</xdr:col>
      <xdr:colOff>381778</xdr:colOff>
      <xdr:row>38</xdr:row>
      <xdr:rowOff>58805</xdr:rowOff>
    </xdr:to>
    <xdr:graphicFrame macro="">
      <xdr:nvGraphicFramePr>
        <xdr:cNvPr id="3" name="Grafico05">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295274</xdr:colOff>
      <xdr:row>14</xdr:row>
      <xdr:rowOff>109535</xdr:rowOff>
    </xdr:from>
    <xdr:to>
      <xdr:col>30</xdr:col>
      <xdr:colOff>514349</xdr:colOff>
      <xdr:row>31</xdr:row>
      <xdr:rowOff>152399</xdr:rowOff>
    </xdr:to>
    <xdr:graphicFrame macro="">
      <xdr:nvGraphicFramePr>
        <xdr:cNvPr id="6" name="Diagramm 5">
          <a:extLst>
            <a:ext uri="{FF2B5EF4-FFF2-40B4-BE49-F238E27FC236}">
              <a16:creationId xmlns:a16="http://schemas.microsoft.com/office/drawing/2014/main" id="{00000000-0008-0000-3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0.0185</cdr:x>
      <cdr:y>0.93664</cdr:y>
    </cdr:from>
    <cdr:to>
      <cdr:x>0.57137</cdr:x>
      <cdr:y>0.98559</cdr:y>
    </cdr:to>
    <cdr:sp macro="" textlink="">
      <cdr:nvSpPr>
        <cdr:cNvPr id="3" name="Fuss1"/>
        <cdr:cNvSpPr txBox="1">
          <a:spLocks xmlns:a="http://schemas.openxmlformats.org/drawingml/2006/main" noChangeArrowheads="1"/>
        </cdr:cNvSpPr>
      </cdr:nvSpPr>
      <cdr:spPr bwMode="auto">
        <a:xfrm xmlns:a="http://schemas.openxmlformats.org/drawingml/2006/main">
          <a:off x="113601" y="3656365"/>
          <a:ext cx="3395693" cy="1910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u="none">
              <a:effectLst/>
              <a:latin typeface="Source Sans Pro Light" panose="020B0403030403020204" pitchFamily="34" charset="0"/>
              <a:ea typeface="+mn-ea"/>
              <a:cs typeface="+mn-cs"/>
            </a:rPr>
            <a:t>(*) Ohne Primarbereich | Senza scienze della formazione primaria</a:t>
          </a:r>
          <a:endParaRPr lang="it-IT" sz="900" b="0" i="0" u="none" strike="noStrike" baseline="0">
            <a:solidFill>
              <a:srgbClr val="000000"/>
            </a:solidFill>
            <a:latin typeface="Source Sans Pro Light" panose="020B0403030403020204"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1.63786E-7</cdr:x>
      <cdr:y>0.90919</cdr:y>
    </cdr:from>
    <cdr:to>
      <cdr:x>0.4103</cdr:x>
      <cdr:y>1</cdr:y>
    </cdr:to>
    <cdr:sp macro="" textlink="">
      <cdr:nvSpPr>
        <cdr:cNvPr id="4" name="Textfeld 3"/>
        <cdr:cNvSpPr txBox="1"/>
      </cdr:nvSpPr>
      <cdr:spPr>
        <a:xfrm xmlns:a="http://schemas.openxmlformats.org/drawingml/2006/main">
          <a:off x="1" y="3910015"/>
          <a:ext cx="2505076" cy="3905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effectLst/>
              <a:latin typeface="+mj-lt"/>
              <a:ea typeface="+mn-ea"/>
              <a:cs typeface="+mn-cs"/>
            </a:rPr>
            <a:t>*Ohne Südtirol | Senza l'Alto Adige</a:t>
          </a:r>
          <a:endParaRPr lang="de-DE" sz="900">
            <a:effectLst/>
            <a:latin typeface="+mj-lt"/>
          </a:endParaRPr>
        </a:p>
        <a:p xmlns:a="http://schemas.openxmlformats.org/drawingml/2006/main">
          <a:r>
            <a:rPr lang="en-US" sz="900">
              <a:effectLst/>
              <a:latin typeface="+mj-lt"/>
              <a:ea typeface="+mn-ea"/>
              <a:cs typeface="+mn-cs"/>
            </a:rPr>
            <a:t>** Ohne D A CH - Staaten | Senza Paesi tedescofoni</a:t>
          </a:r>
          <a:endParaRPr lang="de-DE" sz="900">
            <a:effectLst/>
            <a:latin typeface="+mj-lt"/>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12</xdr:col>
      <xdr:colOff>600073</xdr:colOff>
      <xdr:row>11</xdr:row>
      <xdr:rowOff>95249</xdr:rowOff>
    </xdr:from>
    <xdr:to>
      <xdr:col>21</xdr:col>
      <xdr:colOff>581024</xdr:colOff>
      <xdr:row>29</xdr:row>
      <xdr:rowOff>57150</xdr:rowOff>
    </xdr:to>
    <xdr:graphicFrame macro="">
      <xdr:nvGraphicFramePr>
        <xdr:cNvPr id="2" name="Grafico07">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35</xdr:col>
      <xdr:colOff>11206</xdr:colOff>
      <xdr:row>3</xdr:row>
      <xdr:rowOff>153680</xdr:rowOff>
    </xdr:from>
    <xdr:to>
      <xdr:col>44</xdr:col>
      <xdr:colOff>47272</xdr:colOff>
      <xdr:row>18</xdr:row>
      <xdr:rowOff>541688</xdr:rowOff>
    </xdr:to>
    <xdr:graphicFrame macro="">
      <xdr:nvGraphicFramePr>
        <xdr:cNvPr id="12" name="Grafico09">
          <a:extLst>
            <a:ext uri="{FF2B5EF4-FFF2-40B4-BE49-F238E27FC236}">
              <a16:creationId xmlns:a16="http://schemas.microsoft.com/office/drawing/2014/main" id="{00000000-0008-0000-3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1492</xdr:colOff>
      <xdr:row>20</xdr:row>
      <xdr:rowOff>163286</xdr:rowOff>
    </xdr:from>
    <xdr:to>
      <xdr:col>20</xdr:col>
      <xdr:colOff>395153</xdr:colOff>
      <xdr:row>39</xdr:row>
      <xdr:rowOff>2823</xdr:rowOff>
    </xdr:to>
    <xdr:graphicFrame macro="">
      <xdr:nvGraphicFramePr>
        <xdr:cNvPr id="13" name="Grafico05">
          <a:extLst>
            <a:ext uri="{FF2B5EF4-FFF2-40B4-BE49-F238E27FC236}">
              <a16:creationId xmlns:a16="http://schemas.microsoft.com/office/drawing/2014/main" id="{00000000-0008-0000-3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503464</xdr:colOff>
      <xdr:row>20</xdr:row>
      <xdr:rowOff>164385</xdr:rowOff>
    </xdr:from>
    <xdr:to>
      <xdr:col>31</xdr:col>
      <xdr:colOff>35073</xdr:colOff>
      <xdr:row>39</xdr:row>
      <xdr:rowOff>6143</xdr:rowOff>
    </xdr:to>
    <xdr:graphicFrame macro="">
      <xdr:nvGraphicFramePr>
        <xdr:cNvPr id="14" name="Grafico05">
          <a:extLst>
            <a:ext uri="{FF2B5EF4-FFF2-40B4-BE49-F238E27FC236}">
              <a16:creationId xmlns:a16="http://schemas.microsoft.com/office/drawing/2014/main" id="{00000000-0008-0000-3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15</xdr:col>
      <xdr:colOff>136071</xdr:colOff>
      <xdr:row>40</xdr:row>
      <xdr:rowOff>68035</xdr:rowOff>
    </xdr:from>
    <xdr:to>
      <xdr:col>19</xdr:col>
      <xdr:colOff>134835</xdr:colOff>
      <xdr:row>50</xdr:row>
      <xdr:rowOff>333019</xdr:rowOff>
    </xdr:to>
    <xdr:graphicFrame macro="">
      <xdr:nvGraphicFramePr>
        <xdr:cNvPr id="15" name="Grafico05">
          <a:extLst>
            <a:ext uri="{FF2B5EF4-FFF2-40B4-BE49-F238E27FC236}">
              <a16:creationId xmlns:a16="http://schemas.microsoft.com/office/drawing/2014/main" id="{00000000-0008-0000-3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22</xdr:col>
      <xdr:colOff>238125</xdr:colOff>
      <xdr:row>5</xdr:row>
      <xdr:rowOff>114300</xdr:rowOff>
    </xdr:from>
    <xdr:to>
      <xdr:col>26</xdr:col>
      <xdr:colOff>580350</xdr:colOff>
      <xdr:row>18</xdr:row>
      <xdr:rowOff>162450</xdr:rowOff>
    </xdr:to>
    <xdr:graphicFrame macro="">
      <xdr:nvGraphicFramePr>
        <xdr:cNvPr id="8" name="Grafico06">
          <a:extLst>
            <a:ext uri="{FF2B5EF4-FFF2-40B4-BE49-F238E27FC236}">
              <a16:creationId xmlns:a16="http://schemas.microsoft.com/office/drawing/2014/main" id="{00000000-0008-0000-3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cdr:x>
      <cdr:y>0.93841</cdr:y>
    </cdr:from>
    <cdr:to>
      <cdr:x>0.48548</cdr:x>
      <cdr:y>0.98408</cdr:y>
    </cdr:to>
    <cdr:sp macro="" textlink="">
      <cdr:nvSpPr>
        <cdr:cNvPr id="3" name="Fuss1"/>
        <cdr:cNvSpPr txBox="1">
          <a:spLocks xmlns:a="http://schemas.openxmlformats.org/drawingml/2006/main" noChangeArrowheads="1"/>
        </cdr:cNvSpPr>
      </cdr:nvSpPr>
      <cdr:spPr bwMode="auto">
        <a:xfrm xmlns:a="http://schemas.openxmlformats.org/drawingml/2006/main">
          <a:off x="0" y="3558293"/>
          <a:ext cx="2817043" cy="1731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    Quelle: Praktikumsurvey 2017</a:t>
          </a:r>
        </a:p>
        <a:p xmlns:a="http://schemas.openxmlformats.org/drawingml/2006/main">
          <a:pPr algn="l" rtl="0">
            <a:defRPr sz="1000"/>
          </a:pPr>
          <a:endParaRPr lang="it-IT" sz="800" b="0" i="0" u="none" strike="noStrike" baseline="0">
            <a:solidFill>
              <a:srgbClr val="000000"/>
            </a:solidFill>
            <a:latin typeface="Source Sans Pro Light" panose="020B0403030403020204" pitchFamily="34" charset="0"/>
          </a:endParaRPr>
        </a:p>
      </cdr:txBody>
    </cdr:sp>
  </cdr:relSizeAnchor>
  <cdr:relSizeAnchor xmlns:cdr="http://schemas.openxmlformats.org/drawingml/2006/chartDrawing">
    <cdr:from>
      <cdr:x>0.80169</cdr:x>
      <cdr:y>0.93577</cdr:y>
    </cdr:from>
    <cdr:to>
      <cdr:x>1</cdr:x>
      <cdr:y>0.98071</cdr:y>
    </cdr:to>
    <cdr:sp macro="" textlink="">
      <cdr:nvSpPr>
        <cdr:cNvPr id="5" name="Fuss2"/>
        <cdr:cNvSpPr txBox="1">
          <a:spLocks xmlns:a="http://schemas.openxmlformats.org/drawingml/2006/main" noChangeArrowheads="1"/>
        </cdr:cNvSpPr>
      </cdr:nvSpPr>
      <cdr:spPr bwMode="auto">
        <a:xfrm xmlns:a="http://schemas.openxmlformats.org/drawingml/2006/main">
          <a:off x="4651860" y="3548267"/>
          <a:ext cx="1150703" cy="1704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900" u="none">
              <a:effectLst/>
              <a:latin typeface="Source Sans Pro Light" panose="020B0403030403020204" pitchFamily="34" charset="0"/>
              <a:ea typeface="+mn-ea"/>
              <a:cs typeface="+mn-cs"/>
            </a:rPr>
            <a:t>    © AFI &amp; unibz 2018</a:t>
          </a:r>
          <a:endParaRPr lang="it-IT" sz="900" b="0" i="0" u="none" strike="noStrike" baseline="0">
            <a:solidFill>
              <a:srgbClr val="000000"/>
            </a:solidFill>
            <a:latin typeface="Source Sans Pro Light" panose="020B0403030403020204" pitchFamily="34" charset="0"/>
          </a:endParaRPr>
        </a:p>
      </cdr:txBody>
    </cdr:sp>
  </cdr:relSizeAnchor>
  <cdr:relSizeAnchor xmlns:cdr="http://schemas.openxmlformats.org/drawingml/2006/chartDrawing">
    <cdr:from>
      <cdr:x>0.01037</cdr:x>
      <cdr:y>0.88817</cdr:y>
    </cdr:from>
    <cdr:to>
      <cdr:x>0.31096</cdr:x>
      <cdr:y>0.95138</cdr:y>
    </cdr:to>
    <cdr:sp macro="" textlink="">
      <cdr:nvSpPr>
        <cdr:cNvPr id="4" name="Fuss1"/>
        <cdr:cNvSpPr txBox="1">
          <a:spLocks xmlns:a="http://schemas.openxmlformats.org/drawingml/2006/main" noChangeArrowheads="1"/>
        </cdr:cNvSpPr>
      </cdr:nvSpPr>
      <cdr:spPr bwMode="auto">
        <a:xfrm xmlns:a="http://schemas.openxmlformats.org/drawingml/2006/main">
          <a:off x="60376" y="3355496"/>
          <a:ext cx="1750089" cy="2388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*Ohne Südtirol ** Ohne D A CH - Staaten</a:t>
          </a:r>
        </a:p>
      </cdr:txBody>
    </cdr:sp>
  </cdr:relSizeAnchor>
</c:userShapes>
</file>

<file path=xl/drawings/drawing56.xml><?xml version="1.0" encoding="utf-8"?>
<c:userShapes xmlns:c="http://schemas.openxmlformats.org/drawingml/2006/chart">
  <cdr:relSizeAnchor xmlns:cdr="http://schemas.openxmlformats.org/drawingml/2006/chartDrawing">
    <cdr:from>
      <cdr:x>1.72058E-7</cdr:x>
      <cdr:y>0.92858</cdr:y>
    </cdr:from>
    <cdr:to>
      <cdr:x>0.47836</cdr:x>
      <cdr:y>0.98408</cdr:y>
    </cdr:to>
    <cdr:sp macro="" textlink="">
      <cdr:nvSpPr>
        <cdr:cNvPr id="3" name="Fuss1"/>
        <cdr:cNvSpPr txBox="1">
          <a:spLocks xmlns:a="http://schemas.openxmlformats.org/drawingml/2006/main" noChangeArrowheads="1"/>
        </cdr:cNvSpPr>
      </cdr:nvSpPr>
      <cdr:spPr bwMode="auto">
        <a:xfrm xmlns:a="http://schemas.openxmlformats.org/drawingml/2006/main">
          <a:off x="1" y="3473681"/>
          <a:ext cx="2780240" cy="20761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  Fonte:</a:t>
          </a:r>
          <a:r>
            <a:rPr lang="en-US" sz="800" u="none" baseline="0">
              <a:effectLst/>
              <a:latin typeface="Source Sans Pro Light" panose="020B0403030403020204" pitchFamily="34" charset="0"/>
              <a:ea typeface="+mn-ea"/>
              <a:cs typeface="+mn-cs"/>
            </a:rPr>
            <a:t> Indagine sui tirocini 2017</a:t>
          </a:r>
          <a:endParaRPr lang="it-IT" sz="800" b="0" i="0" u="none" strike="noStrike" baseline="0">
            <a:solidFill>
              <a:srgbClr val="000000"/>
            </a:solidFill>
            <a:latin typeface="Source Sans Pro Light" panose="020B0403030403020204" pitchFamily="34" charset="0"/>
          </a:endParaRPr>
        </a:p>
      </cdr:txBody>
    </cdr:sp>
  </cdr:relSizeAnchor>
  <cdr:relSizeAnchor xmlns:cdr="http://schemas.openxmlformats.org/drawingml/2006/chartDrawing">
    <cdr:from>
      <cdr:x>0.79414</cdr:x>
      <cdr:y>0.92858</cdr:y>
    </cdr:from>
    <cdr:to>
      <cdr:x>1</cdr:x>
      <cdr:y>0.98071</cdr:y>
    </cdr:to>
    <cdr:sp macro="" textlink="">
      <cdr:nvSpPr>
        <cdr:cNvPr id="5" name="Fuss2"/>
        <cdr:cNvSpPr txBox="1">
          <a:spLocks xmlns:a="http://schemas.openxmlformats.org/drawingml/2006/main" noChangeArrowheads="1"/>
        </cdr:cNvSpPr>
      </cdr:nvSpPr>
      <cdr:spPr bwMode="auto">
        <a:xfrm xmlns:a="http://schemas.openxmlformats.org/drawingml/2006/main">
          <a:off x="4615545" y="3473681"/>
          <a:ext cx="1196433" cy="19500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900" u="none">
              <a:effectLst/>
              <a:latin typeface="Source Sans Pro Light" panose="020B0403030403020204" pitchFamily="34" charset="0"/>
              <a:ea typeface="+mn-ea"/>
              <a:cs typeface="+mn-cs"/>
            </a:rPr>
            <a:t>    © IPL</a:t>
          </a:r>
          <a:r>
            <a:rPr lang="en-US" sz="900" u="none" baseline="0">
              <a:effectLst/>
              <a:latin typeface="Source Sans Pro Light" panose="020B0403030403020204" pitchFamily="34" charset="0"/>
              <a:ea typeface="+mn-ea"/>
              <a:cs typeface="+mn-cs"/>
            </a:rPr>
            <a:t> </a:t>
          </a:r>
          <a:r>
            <a:rPr lang="en-US" sz="900" u="none">
              <a:effectLst/>
              <a:latin typeface="Source Sans Pro Light" panose="020B0403030403020204" pitchFamily="34" charset="0"/>
              <a:ea typeface="+mn-ea"/>
              <a:cs typeface="+mn-cs"/>
            </a:rPr>
            <a:t>&amp; unibz 2018</a:t>
          </a:r>
          <a:endParaRPr lang="it-IT" sz="900" b="0" i="0" u="none" strike="noStrike" baseline="0">
            <a:solidFill>
              <a:srgbClr val="000000"/>
            </a:solidFill>
            <a:latin typeface="Source Sans Pro Light" panose="020B0403030403020204" pitchFamily="34" charset="0"/>
          </a:endParaRPr>
        </a:p>
      </cdr:txBody>
    </cdr:sp>
  </cdr:relSizeAnchor>
  <cdr:relSizeAnchor xmlns:cdr="http://schemas.openxmlformats.org/drawingml/2006/chartDrawing">
    <cdr:from>
      <cdr:x>0.00876</cdr:x>
      <cdr:y>0.87649</cdr:y>
    </cdr:from>
    <cdr:to>
      <cdr:x>0.35934</cdr:x>
      <cdr:y>0.92415</cdr:y>
    </cdr:to>
    <cdr:sp macro="" textlink="">
      <cdr:nvSpPr>
        <cdr:cNvPr id="4" name="Fuss1"/>
        <cdr:cNvSpPr txBox="1">
          <a:spLocks xmlns:a="http://schemas.openxmlformats.org/drawingml/2006/main" noChangeArrowheads="1"/>
        </cdr:cNvSpPr>
      </cdr:nvSpPr>
      <cdr:spPr bwMode="auto">
        <a:xfrm xmlns:a="http://schemas.openxmlformats.org/drawingml/2006/main">
          <a:off x="50802" y="3319552"/>
          <a:ext cx="2034290" cy="1804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*Senza l'Alto Adige ** Senza Paesi tedescofoni </a:t>
          </a:r>
          <a:endParaRPr lang="it-IT" sz="800" b="0" i="0" u="none" strike="noStrike" baseline="0">
            <a:solidFill>
              <a:srgbClr val="000000"/>
            </a:solidFill>
            <a:latin typeface="Source Sans Pro Light" panose="020B0403030403020204"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0.93841</cdr:y>
    </cdr:from>
    <cdr:to>
      <cdr:x>0.48548</cdr:x>
      <cdr:y>0.98408</cdr:y>
    </cdr:to>
    <cdr:sp macro="" textlink="">
      <cdr:nvSpPr>
        <cdr:cNvPr id="3" name="Fuss1"/>
        <cdr:cNvSpPr txBox="1">
          <a:spLocks xmlns:a="http://schemas.openxmlformats.org/drawingml/2006/main" noChangeArrowheads="1"/>
        </cdr:cNvSpPr>
      </cdr:nvSpPr>
      <cdr:spPr bwMode="auto">
        <a:xfrm xmlns:a="http://schemas.openxmlformats.org/drawingml/2006/main">
          <a:off x="0" y="3558293"/>
          <a:ext cx="2817043" cy="1731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    Quelle: Praktikumsurvey 2017</a:t>
          </a:r>
        </a:p>
        <a:p xmlns:a="http://schemas.openxmlformats.org/drawingml/2006/main">
          <a:pPr algn="l" rtl="0">
            <a:defRPr sz="1000"/>
          </a:pPr>
          <a:endParaRPr lang="it-IT" sz="800" b="0" i="0" u="none" strike="noStrike" baseline="0">
            <a:solidFill>
              <a:srgbClr val="000000"/>
            </a:solidFill>
            <a:latin typeface="Source Sans Pro Light" panose="020B0403030403020204" pitchFamily="34" charset="0"/>
          </a:endParaRPr>
        </a:p>
      </cdr:txBody>
    </cdr:sp>
  </cdr:relSizeAnchor>
  <cdr:relSizeAnchor xmlns:cdr="http://schemas.openxmlformats.org/drawingml/2006/chartDrawing">
    <cdr:from>
      <cdr:x>0.80169</cdr:x>
      <cdr:y>0.93577</cdr:y>
    </cdr:from>
    <cdr:to>
      <cdr:x>1</cdr:x>
      <cdr:y>0.98071</cdr:y>
    </cdr:to>
    <cdr:sp macro="" textlink="">
      <cdr:nvSpPr>
        <cdr:cNvPr id="5" name="Fuss2"/>
        <cdr:cNvSpPr txBox="1">
          <a:spLocks xmlns:a="http://schemas.openxmlformats.org/drawingml/2006/main" noChangeArrowheads="1"/>
        </cdr:cNvSpPr>
      </cdr:nvSpPr>
      <cdr:spPr bwMode="auto">
        <a:xfrm xmlns:a="http://schemas.openxmlformats.org/drawingml/2006/main">
          <a:off x="4651860" y="3548267"/>
          <a:ext cx="1150703" cy="1704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900" u="none">
              <a:effectLst/>
              <a:latin typeface="Source Sans Pro Light" panose="020B0403030403020204" pitchFamily="34" charset="0"/>
              <a:ea typeface="+mn-ea"/>
              <a:cs typeface="+mn-cs"/>
            </a:rPr>
            <a:t>    © AFI &amp; unibz 2018</a:t>
          </a:r>
          <a:endParaRPr lang="it-IT" sz="900" b="0" i="0" u="none" strike="noStrike" baseline="0">
            <a:solidFill>
              <a:srgbClr val="000000"/>
            </a:solidFill>
            <a:latin typeface="Source Sans Pro Light" panose="020B0403030403020204" pitchFamily="34" charset="0"/>
          </a:endParaRPr>
        </a:p>
      </cdr:txBody>
    </cdr:sp>
  </cdr:relSizeAnchor>
  <cdr:relSizeAnchor xmlns:cdr="http://schemas.openxmlformats.org/drawingml/2006/chartDrawing">
    <cdr:from>
      <cdr:x>0.01867</cdr:x>
      <cdr:y>0.87171</cdr:y>
    </cdr:from>
    <cdr:to>
      <cdr:x>0.31926</cdr:x>
      <cdr:y>0.93492</cdr:y>
    </cdr:to>
    <cdr:sp macro="" textlink="">
      <cdr:nvSpPr>
        <cdr:cNvPr id="4" name="Fuss1"/>
        <cdr:cNvSpPr txBox="1">
          <a:spLocks xmlns:a="http://schemas.openxmlformats.org/drawingml/2006/main" noChangeArrowheads="1"/>
        </cdr:cNvSpPr>
      </cdr:nvSpPr>
      <cdr:spPr bwMode="auto">
        <a:xfrm xmlns:a="http://schemas.openxmlformats.org/drawingml/2006/main">
          <a:off x="100821" y="2966582"/>
          <a:ext cx="1623186" cy="2151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*Ohne Südtirol ** Ohne D A CH - Staaten</a:t>
          </a:r>
        </a:p>
      </cdr:txBody>
    </cdr:sp>
  </cdr:relSizeAnchor>
</c:userShapes>
</file>

<file path=xl/drawings/drawing58.xml><?xml version="1.0" encoding="utf-8"?>
<xdr:wsDr xmlns:xdr="http://schemas.openxmlformats.org/drawingml/2006/spreadsheetDrawing" xmlns:a="http://schemas.openxmlformats.org/drawingml/2006/main">
  <xdr:twoCellAnchor editAs="absolute">
    <xdr:from>
      <xdr:col>15</xdr:col>
      <xdr:colOff>28574</xdr:colOff>
      <xdr:row>11</xdr:row>
      <xdr:rowOff>186578</xdr:rowOff>
    </xdr:from>
    <xdr:to>
      <xdr:col>23</xdr:col>
      <xdr:colOff>592116</xdr:colOff>
      <xdr:row>21</xdr:row>
      <xdr:rowOff>424108</xdr:rowOff>
    </xdr:to>
    <xdr:graphicFrame macro="">
      <xdr:nvGraphicFramePr>
        <xdr:cNvPr id="3" name="Grafico07">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8</xdr:col>
      <xdr:colOff>600075</xdr:colOff>
      <xdr:row>12</xdr:row>
      <xdr:rowOff>114300</xdr:rowOff>
    </xdr:from>
    <xdr:to>
      <xdr:col>16</xdr:col>
      <xdr:colOff>562166</xdr:colOff>
      <xdr:row>25</xdr:row>
      <xdr:rowOff>53345</xdr:rowOff>
    </xdr:to>
    <xdr:graphicFrame macro="">
      <xdr:nvGraphicFramePr>
        <xdr:cNvPr id="2" name="Grafico0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571500</xdr:colOff>
      <xdr:row>25</xdr:row>
      <xdr:rowOff>161925</xdr:rowOff>
    </xdr:from>
    <xdr:to>
      <xdr:col>16</xdr:col>
      <xdr:colOff>533591</xdr:colOff>
      <xdr:row>41</xdr:row>
      <xdr:rowOff>525</xdr:rowOff>
    </xdr:to>
    <xdr:graphicFrame macro="">
      <xdr:nvGraphicFramePr>
        <xdr:cNvPr id="3" name="Grafico05">
          <a:extLst>
            <a:ext uri="{FF2B5EF4-FFF2-40B4-BE49-F238E27FC236}">
              <a16:creationId xmlns:a16="http://schemas.microsoft.com/office/drawing/2014/main" id="{00000000-0008-0000-4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14869</xdr:colOff>
      <xdr:row>41</xdr:row>
      <xdr:rowOff>120572</xdr:rowOff>
    </xdr:from>
    <xdr:to>
      <xdr:col>16</xdr:col>
      <xdr:colOff>583096</xdr:colOff>
      <xdr:row>59</xdr:row>
      <xdr:rowOff>111572</xdr:rowOff>
    </xdr:to>
    <xdr:graphicFrame macro="">
      <xdr:nvGraphicFramePr>
        <xdr:cNvPr id="4" name="Grafico05">
          <a:extLst>
            <a:ext uri="{FF2B5EF4-FFF2-40B4-BE49-F238E27FC236}">
              <a16:creationId xmlns:a16="http://schemas.microsoft.com/office/drawing/2014/main" id="{00000000-0008-0000-4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1161376</xdr:colOff>
      <xdr:row>41</xdr:row>
      <xdr:rowOff>159354</xdr:rowOff>
    </xdr:from>
    <xdr:to>
      <xdr:col>7</xdr:col>
      <xdr:colOff>412401</xdr:colOff>
      <xdr:row>59</xdr:row>
      <xdr:rowOff>149334</xdr:rowOff>
    </xdr:to>
    <xdr:graphicFrame macro="">
      <xdr:nvGraphicFramePr>
        <xdr:cNvPr id="7" name="Grafico03">
          <a:extLst>
            <a:ext uri="{FF2B5EF4-FFF2-40B4-BE49-F238E27FC236}">
              <a16:creationId xmlns:a16="http://schemas.microsoft.com/office/drawing/2014/main" id="{00000000-0008-0000-4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18</xdr:col>
      <xdr:colOff>425823</xdr:colOff>
      <xdr:row>16</xdr:row>
      <xdr:rowOff>582706</xdr:rowOff>
    </xdr:from>
    <xdr:to>
      <xdr:col>23</xdr:col>
      <xdr:colOff>375127</xdr:colOff>
      <xdr:row>31</xdr:row>
      <xdr:rowOff>184721</xdr:rowOff>
    </xdr:to>
    <xdr:graphicFrame macro="">
      <xdr:nvGraphicFramePr>
        <xdr:cNvPr id="6" name="Grafico03">
          <a:extLst>
            <a:ext uri="{FF2B5EF4-FFF2-40B4-BE49-F238E27FC236}">
              <a16:creationId xmlns:a16="http://schemas.microsoft.com/office/drawing/2014/main" id="{00000000-0008-0000-4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29</xdr:col>
      <xdr:colOff>313765</xdr:colOff>
      <xdr:row>41</xdr:row>
      <xdr:rowOff>577615</xdr:rowOff>
    </xdr:from>
    <xdr:to>
      <xdr:col>37</xdr:col>
      <xdr:colOff>392206</xdr:colOff>
      <xdr:row>50</xdr:row>
      <xdr:rowOff>185073</xdr:rowOff>
    </xdr:to>
    <xdr:pic>
      <xdr:nvPicPr>
        <xdr:cNvPr id="5" name="Grafik 4">
          <a:extLst>
            <a:ext uri="{FF2B5EF4-FFF2-40B4-BE49-F238E27FC236}">
              <a16:creationId xmlns:a16="http://schemas.microsoft.com/office/drawing/2014/main" id="{00000000-0008-0000-4200-000005000000}"/>
            </a:ext>
          </a:extLst>
        </xdr:cNvPr>
        <xdr:cNvPicPr>
          <a:picLocks noChangeAspect="1"/>
        </xdr:cNvPicPr>
      </xdr:nvPicPr>
      <xdr:blipFill>
        <a:blip xmlns:r="http://schemas.openxmlformats.org/officeDocument/2006/relationships" r:embed="rId6"/>
        <a:stretch>
          <a:fillRect/>
        </a:stretch>
      </xdr:blipFill>
      <xdr:spPr>
        <a:xfrm>
          <a:off x="23162559" y="10427586"/>
          <a:ext cx="5916706" cy="3585546"/>
        </a:xfrm>
        <a:prstGeom prst="rect">
          <a:avLst/>
        </a:prstGeom>
      </xdr:spPr>
    </xdr:pic>
    <xdr:clientData/>
  </xdr:twoCellAnchor>
  <xdr:twoCellAnchor editAs="absolute">
    <xdr:from>
      <xdr:col>21</xdr:col>
      <xdr:colOff>11207</xdr:colOff>
      <xdr:row>56</xdr:row>
      <xdr:rowOff>179293</xdr:rowOff>
    </xdr:from>
    <xdr:to>
      <xdr:col>30</xdr:col>
      <xdr:colOff>605117</xdr:colOff>
      <xdr:row>81</xdr:row>
      <xdr:rowOff>78442</xdr:rowOff>
    </xdr:to>
    <xdr:graphicFrame macro="">
      <xdr:nvGraphicFramePr>
        <xdr:cNvPr id="10" name="Grafico06">
          <a:extLst>
            <a:ext uri="{FF2B5EF4-FFF2-40B4-BE49-F238E27FC236}">
              <a16:creationId xmlns:a16="http://schemas.microsoft.com/office/drawing/2014/main" id="{00000000-0008-0000-4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0.02073</cdr:x>
      <cdr:y>0.94268</cdr:y>
    </cdr:from>
    <cdr:to>
      <cdr:x>0.49043</cdr:x>
      <cdr:y>0.99542</cdr:y>
    </cdr:to>
    <cdr:sp macro="" textlink="">
      <cdr:nvSpPr>
        <cdr:cNvPr id="2" name="Fuss1"/>
        <cdr:cNvSpPr txBox="1">
          <a:spLocks xmlns:a="http://schemas.openxmlformats.org/drawingml/2006/main" noChangeArrowheads="1"/>
        </cdr:cNvSpPr>
      </cdr:nvSpPr>
      <cdr:spPr bwMode="auto">
        <a:xfrm xmlns:a="http://schemas.openxmlformats.org/drawingml/2006/main">
          <a:off x="119821" y="3727994"/>
          <a:ext cx="2715039" cy="20859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*Ohne Südtirol | Senza l'Alto Adige</a:t>
          </a:r>
          <a:endParaRPr lang="it-IT" sz="800" b="0" i="0" u="none" strike="noStrike" baseline="0">
            <a:solidFill>
              <a:srgbClr val="000000"/>
            </a:solidFill>
            <a:latin typeface="Source Sans Pro Light" panose="020B0403030403020204"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0.02469</cdr:x>
      <cdr:y>0.92483</cdr:y>
    </cdr:from>
    <cdr:to>
      <cdr:x>0.65942</cdr:x>
      <cdr:y>0.98173</cdr:y>
    </cdr:to>
    <cdr:sp macro="" textlink="">
      <cdr:nvSpPr>
        <cdr:cNvPr id="2" name="Fuss1"/>
        <cdr:cNvSpPr txBox="1">
          <a:spLocks xmlns:a="http://schemas.openxmlformats.org/drawingml/2006/main" noChangeArrowheads="1"/>
        </cdr:cNvSpPr>
      </cdr:nvSpPr>
      <cdr:spPr bwMode="auto">
        <a:xfrm xmlns:a="http://schemas.openxmlformats.org/drawingml/2006/main">
          <a:off x="132111" y="3105769"/>
          <a:ext cx="3395693" cy="1910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u="none">
              <a:effectLst/>
              <a:latin typeface="Source Sans Pro Light" panose="020B0403030403020204" pitchFamily="34" charset="0"/>
              <a:ea typeface="+mn-ea"/>
              <a:cs typeface="+mn-cs"/>
            </a:rPr>
            <a:t>(*) Ohne Primarbereich | Senza scienze della formazione primaria</a:t>
          </a:r>
          <a:endParaRPr lang="it-IT" sz="900" b="0" i="0" u="none" strike="noStrike" baseline="0">
            <a:solidFill>
              <a:srgbClr val="000000"/>
            </a:solidFill>
            <a:latin typeface="Source Sans Pro Light" panose="020B0403030403020204"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0.01818</cdr:x>
      <cdr:y>0.89955</cdr:y>
    </cdr:from>
    <cdr:to>
      <cdr:x>0.52031</cdr:x>
      <cdr:y>0.98319</cdr:y>
    </cdr:to>
    <cdr:sp macro="" textlink="">
      <cdr:nvSpPr>
        <cdr:cNvPr id="4" name="Fuss1"/>
        <cdr:cNvSpPr txBox="1">
          <a:spLocks xmlns:a="http://schemas.openxmlformats.org/drawingml/2006/main" noChangeArrowheads="1"/>
        </cdr:cNvSpPr>
      </cdr:nvSpPr>
      <cdr:spPr bwMode="auto">
        <a:xfrm xmlns:a="http://schemas.openxmlformats.org/drawingml/2006/main">
          <a:off x="97264" y="3001227"/>
          <a:ext cx="2686288" cy="27904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*Ohne Südtirol | Senza l'Alto Adige</a:t>
          </a:r>
        </a:p>
        <a:p xmlns:a="http://schemas.openxmlformats.org/drawingml/2006/main">
          <a:r>
            <a:rPr lang="en-US" sz="800" u="none">
              <a:effectLst/>
              <a:latin typeface="Source Sans Pro Light" panose="020B0403030403020204" pitchFamily="34" charset="0"/>
              <a:ea typeface="+mn-ea"/>
              <a:cs typeface="+mn-cs"/>
            </a:rPr>
            <a:t>** Ohne D A CH - Staaten | Senza Paesi tedescofoni </a:t>
          </a:r>
          <a:endParaRPr lang="it-IT" sz="800" b="0" i="0" u="none" strike="noStrike" baseline="0">
            <a:solidFill>
              <a:srgbClr val="000000"/>
            </a:solidFill>
            <a:latin typeface="Source Sans Pro Light" panose="020B0403030403020204" pitchFamily="34" charset="0"/>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0.00964</cdr:x>
      <cdr:y>0.89495</cdr:y>
    </cdr:from>
    <cdr:to>
      <cdr:x>0.39125</cdr:x>
      <cdr:y>0.98286</cdr:y>
    </cdr:to>
    <cdr:sp macro="" textlink="">
      <cdr:nvSpPr>
        <cdr:cNvPr id="2" name="Fuss1"/>
        <cdr:cNvSpPr txBox="1">
          <a:spLocks xmlns:a="http://schemas.openxmlformats.org/drawingml/2006/main" noChangeArrowheads="1"/>
        </cdr:cNvSpPr>
      </cdr:nvSpPr>
      <cdr:spPr bwMode="auto">
        <a:xfrm xmlns:a="http://schemas.openxmlformats.org/drawingml/2006/main">
          <a:off x="52056" y="3060733"/>
          <a:ext cx="2060694" cy="30065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    </a:t>
          </a:r>
          <a:endParaRPr lang="it-IT" sz="800" b="0" i="0" u="none" strike="noStrike" baseline="0">
            <a:solidFill>
              <a:srgbClr val="000000"/>
            </a:solidFill>
            <a:latin typeface="Source Sans Pro Light" panose="020B0403030403020204" pitchFamily="34" charset="0"/>
          </a:endParaRPr>
        </a:p>
      </cdr:txBody>
    </cdr:sp>
  </cdr:relSizeAnchor>
</c:userShapes>
</file>

<file path=xl/drawings/drawing63.xml><?xml version="1.0" encoding="utf-8"?>
<xdr:wsDr xmlns:xdr="http://schemas.openxmlformats.org/drawingml/2006/spreadsheetDrawing" xmlns:a="http://schemas.openxmlformats.org/drawingml/2006/main">
  <xdr:twoCellAnchor>
    <xdr:from>
      <xdr:col>32</xdr:col>
      <xdr:colOff>301756</xdr:colOff>
      <xdr:row>5</xdr:row>
      <xdr:rowOff>462645</xdr:rowOff>
    </xdr:from>
    <xdr:to>
      <xdr:col>41</xdr:col>
      <xdr:colOff>421820</xdr:colOff>
      <xdr:row>13</xdr:row>
      <xdr:rowOff>438631</xdr:rowOff>
    </xdr:to>
    <xdr:graphicFrame macro="">
      <xdr:nvGraphicFramePr>
        <xdr:cNvPr id="2" name="Grafico 1">
          <a:extLst>
            <a:ext uri="{FF2B5EF4-FFF2-40B4-BE49-F238E27FC236}">
              <a16:creationId xmlns:a16="http://schemas.microsoft.com/office/drawing/2014/main" id="{00000000-0008-0000-4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32</xdr:col>
      <xdr:colOff>177255</xdr:colOff>
      <xdr:row>13</xdr:row>
      <xdr:rowOff>547052</xdr:rowOff>
    </xdr:from>
    <xdr:to>
      <xdr:col>44</xdr:col>
      <xdr:colOff>21391</xdr:colOff>
      <xdr:row>21</xdr:row>
      <xdr:rowOff>31582</xdr:rowOff>
    </xdr:to>
    <xdr:graphicFrame macro="">
      <xdr:nvGraphicFramePr>
        <xdr:cNvPr id="3" name="Grafico06">
          <a:extLst>
            <a:ext uri="{FF2B5EF4-FFF2-40B4-BE49-F238E27FC236}">
              <a16:creationId xmlns:a16="http://schemas.microsoft.com/office/drawing/2014/main" id="{00000000-0008-0000-4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32</xdr:col>
      <xdr:colOff>202870</xdr:colOff>
      <xdr:row>22</xdr:row>
      <xdr:rowOff>17319</xdr:rowOff>
    </xdr:from>
    <xdr:to>
      <xdr:col>43</xdr:col>
      <xdr:colOff>580303</xdr:colOff>
      <xdr:row>39</xdr:row>
      <xdr:rowOff>318498</xdr:rowOff>
    </xdr:to>
    <xdr:graphicFrame macro="">
      <xdr:nvGraphicFramePr>
        <xdr:cNvPr id="4" name="Grafico06">
          <a:extLst>
            <a:ext uri="{FF2B5EF4-FFF2-40B4-BE49-F238E27FC236}">
              <a16:creationId xmlns:a16="http://schemas.microsoft.com/office/drawing/2014/main" id="{00000000-0008-0000-4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12</xdr:col>
      <xdr:colOff>304799</xdr:colOff>
      <xdr:row>24</xdr:row>
      <xdr:rowOff>85725</xdr:rowOff>
    </xdr:from>
    <xdr:to>
      <xdr:col>22</xdr:col>
      <xdr:colOff>19050</xdr:colOff>
      <xdr:row>36</xdr:row>
      <xdr:rowOff>342900</xdr:rowOff>
    </xdr:to>
    <xdr:graphicFrame macro="">
      <xdr:nvGraphicFramePr>
        <xdr:cNvPr id="2" name="Diagramm 3">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504825</xdr:colOff>
      <xdr:row>1</xdr:row>
      <xdr:rowOff>238125</xdr:rowOff>
    </xdr:from>
    <xdr:to>
      <xdr:col>21</xdr:col>
      <xdr:colOff>459441</xdr:colOff>
      <xdr:row>12</xdr:row>
      <xdr:rowOff>598394</xdr:rowOff>
    </xdr:to>
    <xdr:graphicFrame macro="">
      <xdr:nvGraphicFramePr>
        <xdr:cNvPr id="3" name="Diagramm 4">
          <a:extLst>
            <a:ext uri="{FF2B5EF4-FFF2-40B4-BE49-F238E27FC236}">
              <a16:creationId xmlns:a16="http://schemas.microsoft.com/office/drawing/2014/main" id="{00000000-0008-0000-4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0.00174</cdr:x>
      <cdr:y>0.88786</cdr:y>
    </cdr:from>
    <cdr:to>
      <cdr:x>0.64</cdr:x>
      <cdr:y>1</cdr:y>
    </cdr:to>
    <cdr:sp macro="" textlink="">
      <cdr:nvSpPr>
        <cdr:cNvPr id="4" name="Textfeld 3"/>
        <cdr:cNvSpPr txBox="1"/>
      </cdr:nvSpPr>
      <cdr:spPr>
        <a:xfrm xmlns:a="http://schemas.openxmlformats.org/drawingml/2006/main">
          <a:off x="9525" y="3374276"/>
          <a:ext cx="3495676" cy="4261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effectLst/>
              <a:latin typeface="+mj-lt"/>
              <a:ea typeface="+mn-ea"/>
              <a:cs typeface="+mn-cs"/>
            </a:rPr>
            <a:t>*Ohne Südtirol | Senza l'Alto Adige</a:t>
          </a:r>
          <a:endParaRPr lang="de-DE" sz="900">
            <a:effectLst/>
            <a:latin typeface="+mj-lt"/>
          </a:endParaRPr>
        </a:p>
        <a:p xmlns:a="http://schemas.openxmlformats.org/drawingml/2006/main">
          <a:r>
            <a:rPr lang="en-US" sz="900">
              <a:effectLst/>
              <a:latin typeface="+mj-lt"/>
              <a:ea typeface="+mn-ea"/>
              <a:cs typeface="+mn-cs"/>
            </a:rPr>
            <a:t>** Ohne D A CH - Staaten | Senza Paesi tedescofoni</a:t>
          </a:r>
          <a:endParaRPr lang="de-DE" sz="900">
            <a:effectLst/>
            <a:latin typeface="+mj-lt"/>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0.00174</cdr:x>
      <cdr:y>0.92481</cdr:y>
    </cdr:from>
    <cdr:to>
      <cdr:x>0.64</cdr:x>
      <cdr:y>1</cdr:y>
    </cdr:to>
    <cdr:sp macro="" textlink="">
      <cdr:nvSpPr>
        <cdr:cNvPr id="4" name="Textfeld 3"/>
        <cdr:cNvSpPr txBox="1"/>
      </cdr:nvSpPr>
      <cdr:spPr>
        <a:xfrm xmlns:a="http://schemas.openxmlformats.org/drawingml/2006/main">
          <a:off x="9530" y="3514725"/>
          <a:ext cx="349567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effectLst/>
              <a:latin typeface="+mj-lt"/>
              <a:ea typeface="+mn-ea"/>
              <a:cs typeface="+mn-cs"/>
            </a:rPr>
            <a:t>(*) Ohne Primarbereich | Senza scienze della formazione primaria</a:t>
          </a:r>
          <a:endParaRPr lang="de-DE" sz="900">
            <a:effectLst/>
            <a:latin typeface="+mj-lt"/>
          </a:endParaRPr>
        </a:p>
      </cdr:txBody>
    </cdr:sp>
  </cdr:relSizeAnchor>
</c:userShapes>
</file>

<file path=xl/drawings/drawing67.xml><?xml version="1.0" encoding="utf-8"?>
<xdr:wsDr xmlns:xdr="http://schemas.openxmlformats.org/drawingml/2006/spreadsheetDrawing" xmlns:a="http://schemas.openxmlformats.org/drawingml/2006/main">
  <xdr:twoCellAnchor>
    <xdr:from>
      <xdr:col>9</xdr:col>
      <xdr:colOff>231401</xdr:colOff>
      <xdr:row>4</xdr:row>
      <xdr:rowOff>163607</xdr:rowOff>
    </xdr:from>
    <xdr:to>
      <xdr:col>19</xdr:col>
      <xdr:colOff>437031</xdr:colOff>
      <xdr:row>17</xdr:row>
      <xdr:rowOff>17412</xdr:rowOff>
    </xdr:to>
    <xdr:graphicFrame macro="">
      <xdr:nvGraphicFramePr>
        <xdr:cNvPr id="3" name="Grafico01">
          <a:extLst>
            <a:ext uri="{FF2B5EF4-FFF2-40B4-BE49-F238E27FC236}">
              <a16:creationId xmlns:a16="http://schemas.microsoft.com/office/drawing/2014/main" id="{00000000-0008-0000-47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11</xdr:col>
      <xdr:colOff>371475</xdr:colOff>
      <xdr:row>12</xdr:row>
      <xdr:rowOff>9525</xdr:rowOff>
    </xdr:from>
    <xdr:to>
      <xdr:col>20</xdr:col>
      <xdr:colOff>285075</xdr:colOff>
      <xdr:row>24</xdr:row>
      <xdr:rowOff>124350</xdr:rowOff>
    </xdr:to>
    <xdr:graphicFrame macro="">
      <xdr:nvGraphicFramePr>
        <xdr:cNvPr id="3" name="Grafico09">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5</xdr:col>
      <xdr:colOff>0</xdr:colOff>
      <xdr:row>1</xdr:row>
      <xdr:rowOff>0</xdr:rowOff>
    </xdr:from>
    <xdr:to>
      <xdr:col>14</xdr:col>
      <xdr:colOff>323850</xdr:colOff>
      <xdr:row>17</xdr:row>
      <xdr:rowOff>114300</xdr:rowOff>
    </xdr:to>
    <xdr:graphicFrame macro="">
      <xdr:nvGraphicFramePr>
        <xdr:cNvPr id="2" name="Grafico04">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0.01323</cdr:x>
      <cdr:y>0.93047</cdr:y>
    </cdr:from>
    <cdr:to>
      <cdr:x>0.5909</cdr:x>
      <cdr:y>0.98622</cdr:y>
    </cdr:to>
    <cdr:sp macro="" textlink="">
      <cdr:nvSpPr>
        <cdr:cNvPr id="6" name="Fuss1"/>
        <cdr:cNvSpPr txBox="1">
          <a:spLocks xmlns:a="http://schemas.openxmlformats.org/drawingml/2006/main" noChangeArrowheads="1"/>
        </cdr:cNvSpPr>
      </cdr:nvSpPr>
      <cdr:spPr bwMode="auto">
        <a:xfrm xmlns:a="http://schemas.openxmlformats.org/drawingml/2006/main">
          <a:off x="63442" y="3270462"/>
          <a:ext cx="2770124" cy="1959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u="none">
              <a:effectLst/>
              <a:latin typeface="Source Sans Pro Light" panose="020B0403030403020204" pitchFamily="34" charset="0"/>
              <a:ea typeface="+mn-ea"/>
              <a:cs typeface="+mn-cs"/>
            </a:rPr>
            <a:t>(*) Ohne Primarbereich | Senza scienze della formazione primaria</a:t>
          </a:r>
          <a:endParaRPr lang="it-IT" sz="800" b="0" i="0" u="none" strike="noStrike" baseline="0">
            <a:solidFill>
              <a:srgbClr val="000000"/>
            </a:solidFill>
            <a:latin typeface="Source Sans Pro Light" panose="020B0403030403020204" pitchFamily="34" charset="0"/>
          </a:endParaRPr>
        </a:p>
      </cdr:txBody>
    </cdr:sp>
  </cdr:relSizeAnchor>
  <cdr:relSizeAnchor xmlns:cdr="http://schemas.openxmlformats.org/drawingml/2006/chartDrawing">
    <cdr:from>
      <cdr:x>0.82886</cdr:x>
      <cdr:y>0.93149</cdr:y>
    </cdr:from>
    <cdr:to>
      <cdr:x>0.99552</cdr:x>
      <cdr:y>0.98412</cdr:y>
    </cdr:to>
    <cdr:sp macro="" textlink="">
      <cdr:nvSpPr>
        <cdr:cNvPr id="4" name="Fuss2"/>
        <cdr:cNvSpPr txBox="1">
          <a:spLocks xmlns:a="http://schemas.openxmlformats.org/drawingml/2006/main" noChangeArrowheads="1"/>
        </cdr:cNvSpPr>
      </cdr:nvSpPr>
      <cdr:spPr bwMode="auto">
        <a:xfrm xmlns:a="http://schemas.openxmlformats.org/drawingml/2006/main">
          <a:off x="4475828" y="3185704"/>
          <a:ext cx="900000" cy="1800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900" u="none">
              <a:effectLst/>
              <a:latin typeface="Source Sans Pro Light" panose="020B0403030403020204" pitchFamily="34" charset="0"/>
              <a:ea typeface="+mn-ea"/>
              <a:cs typeface="+mn-cs"/>
            </a:rPr>
            <a:t>    © AFI 2017</a:t>
          </a:r>
          <a:endParaRPr lang="it-IT" sz="900" b="0" i="0" u="none" strike="noStrike" baseline="0">
            <a:solidFill>
              <a:srgbClr val="000000"/>
            </a:solidFill>
            <a:latin typeface="Source Sans Pro Light" panose="020B0403030403020204" pitchFamily="34" charset="0"/>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0.02022</cdr:x>
      <cdr:y>0.90086</cdr:y>
    </cdr:from>
    <cdr:to>
      <cdr:x>0.67869</cdr:x>
      <cdr:y>1</cdr:y>
    </cdr:to>
    <cdr:sp macro="" textlink="">
      <cdr:nvSpPr>
        <cdr:cNvPr id="4" name="Fuss1"/>
        <cdr:cNvSpPr txBox="1">
          <a:spLocks xmlns:a="http://schemas.openxmlformats.org/drawingml/2006/main" noChangeArrowheads="1"/>
        </cdr:cNvSpPr>
      </cdr:nvSpPr>
      <cdr:spPr bwMode="auto">
        <a:xfrm xmlns:a="http://schemas.openxmlformats.org/drawingml/2006/main">
          <a:off x="117483" y="3346470"/>
          <a:ext cx="3825876" cy="3682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900" u="none">
              <a:effectLst/>
              <a:latin typeface="Source Sans Pro Light" panose="020B0403030403020204" pitchFamily="34" charset="0"/>
              <a:ea typeface="+mn-ea"/>
              <a:cs typeface="+mn-cs"/>
            </a:rPr>
            <a:t>(*) Ohne Primarbereich | Senza scienze della formazione primaria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900">
              <a:effectLst/>
              <a:latin typeface="+mj-lt"/>
              <a:ea typeface="+mn-ea"/>
              <a:cs typeface="+mn-cs"/>
            </a:rPr>
            <a:t>*Ohne Südtirol | Senza l'Alto Adige</a:t>
          </a:r>
          <a:endParaRPr lang="de-DE" sz="900">
            <a:effectLst/>
            <a:latin typeface="+mj-lt"/>
          </a:endParaRPr>
        </a:p>
        <a:p xmlns:a="http://schemas.openxmlformats.org/drawingml/2006/main">
          <a:endParaRPr lang="en-US" sz="900" u="none">
            <a:effectLst/>
            <a:latin typeface="Source Sans Pro Light" panose="020B0403030403020204" pitchFamily="34" charset="0"/>
            <a:ea typeface="+mn-ea"/>
            <a:cs typeface="+mn-cs"/>
          </a:endParaRPr>
        </a:p>
        <a:p xmlns:a="http://schemas.openxmlformats.org/drawingml/2006/main">
          <a:endParaRPr lang="en-US" sz="900" u="none">
            <a:effectLst/>
            <a:latin typeface="Source Sans Pro Light" panose="020B0403030403020204" pitchFamily="34" charset="0"/>
            <a:ea typeface="+mn-ea"/>
            <a:cs typeface="+mn-cs"/>
          </a:endParaRPr>
        </a:p>
        <a:p xmlns:a="http://schemas.openxmlformats.org/drawingml/2006/main">
          <a:endParaRPr lang="it-IT" sz="900" b="0" i="0" u="none" strike="noStrike" baseline="0">
            <a:solidFill>
              <a:srgbClr val="000000"/>
            </a:solidFill>
            <a:latin typeface="Source Sans Pro Light" panose="020B0403030403020204" pitchFamily="34" charset="0"/>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4</xdr:col>
      <xdr:colOff>390525</xdr:colOff>
      <xdr:row>33</xdr:row>
      <xdr:rowOff>76200</xdr:rowOff>
    </xdr:from>
    <xdr:to>
      <xdr:col>13</xdr:col>
      <xdr:colOff>304125</xdr:colOff>
      <xdr:row>48</xdr:row>
      <xdr:rowOff>105300</xdr:rowOff>
    </xdr:to>
    <xdr:graphicFrame macro="">
      <xdr:nvGraphicFramePr>
        <xdr:cNvPr id="5" name="Grafico04">
          <a:extLst>
            <a:ext uri="{FF2B5EF4-FFF2-40B4-BE49-F238E27FC236}">
              <a16:creationId xmlns:a16="http://schemas.microsoft.com/office/drawing/2014/main" id="{00000000-0008-0000-5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274445</xdr:colOff>
      <xdr:row>50</xdr:row>
      <xdr:rowOff>164647</xdr:rowOff>
    </xdr:from>
    <xdr:to>
      <xdr:col>21</xdr:col>
      <xdr:colOff>188045</xdr:colOff>
      <xdr:row>63</xdr:row>
      <xdr:rowOff>119640</xdr:rowOff>
    </xdr:to>
    <xdr:graphicFrame macro="">
      <xdr:nvGraphicFramePr>
        <xdr:cNvPr id="8" name="Grafico02">
          <a:extLst>
            <a:ext uri="{FF2B5EF4-FFF2-40B4-BE49-F238E27FC236}">
              <a16:creationId xmlns:a16="http://schemas.microsoft.com/office/drawing/2014/main" id="{00000000-0008-0000-5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28574</xdr:colOff>
      <xdr:row>57</xdr:row>
      <xdr:rowOff>40585</xdr:rowOff>
    </xdr:from>
    <xdr:to>
      <xdr:col>25</xdr:col>
      <xdr:colOff>522888</xdr:colOff>
      <xdr:row>72</xdr:row>
      <xdr:rowOff>837</xdr:rowOff>
    </xdr:to>
    <xdr:graphicFrame macro="">
      <xdr:nvGraphicFramePr>
        <xdr:cNvPr id="11" name="Grafico01">
          <a:extLst>
            <a:ext uri="{FF2B5EF4-FFF2-40B4-BE49-F238E27FC236}">
              <a16:creationId xmlns:a16="http://schemas.microsoft.com/office/drawing/2014/main" id="{00000000-0008-0000-5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0.02881</cdr:x>
      <cdr:y>0.90651</cdr:y>
    </cdr:from>
    <cdr:to>
      <cdr:x>0.53496</cdr:x>
      <cdr:y>0.96261</cdr:y>
    </cdr:to>
    <cdr:sp macro="" textlink="">
      <cdr:nvSpPr>
        <cdr:cNvPr id="4" name="Fuss1"/>
        <cdr:cNvSpPr txBox="1">
          <a:spLocks xmlns:a="http://schemas.openxmlformats.org/drawingml/2006/main" noChangeArrowheads="1"/>
        </cdr:cNvSpPr>
      </cdr:nvSpPr>
      <cdr:spPr bwMode="auto">
        <a:xfrm xmlns:a="http://schemas.openxmlformats.org/drawingml/2006/main">
          <a:off x="154128" y="3048465"/>
          <a:ext cx="2707786" cy="1886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u="none">
              <a:effectLst/>
              <a:latin typeface="Source Sans Pro Light" panose="020B0403030403020204" pitchFamily="34" charset="0"/>
              <a:ea typeface="+mn-ea"/>
              <a:cs typeface="+mn-cs"/>
            </a:rPr>
            <a:t>*Ohne Südtirol | Senza l'Alto Adige</a:t>
          </a: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0.92957</cdr:y>
    </cdr:from>
    <cdr:to>
      <cdr:x>0.32999</cdr:x>
      <cdr:y>1</cdr:y>
    </cdr:to>
    <cdr:sp macro="" textlink="">
      <cdr:nvSpPr>
        <cdr:cNvPr id="2" name="Textfeld 1">
          <a:extLst xmlns:a="http://schemas.openxmlformats.org/drawingml/2006/main">
            <a:ext uri="{FF2B5EF4-FFF2-40B4-BE49-F238E27FC236}">
              <a16:creationId xmlns:a16="http://schemas.microsoft.com/office/drawing/2014/main" id="{B8E642FE-9DAD-4FAA-8442-16F35E55B093}"/>
            </a:ext>
          </a:extLst>
        </cdr:cNvPr>
        <cdr:cNvSpPr txBox="1"/>
      </cdr:nvSpPr>
      <cdr:spPr>
        <a:xfrm xmlns:a="http://schemas.openxmlformats.org/drawingml/2006/main">
          <a:off x="0" y="3181350"/>
          <a:ext cx="1781174" cy="2410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AT" sz="1000"/>
            <a:t>Fonte: </a:t>
          </a:r>
          <a:r>
            <a:rPr lang="de-AT" sz="900"/>
            <a:t>Indagine</a:t>
          </a:r>
          <a:r>
            <a:rPr lang="de-AT" sz="1000" baseline="0"/>
            <a:t> sui tirocini 2017</a:t>
          </a:r>
          <a:endParaRPr lang="de-AT" sz="1000"/>
        </a:p>
      </cdr:txBody>
    </cdr:sp>
  </cdr:relSizeAnchor>
  <cdr:relSizeAnchor xmlns:cdr="http://schemas.openxmlformats.org/drawingml/2006/chartDrawing">
    <cdr:from>
      <cdr:x>0.68942</cdr:x>
      <cdr:y>0.91844</cdr:y>
    </cdr:from>
    <cdr:to>
      <cdr:x>1</cdr:x>
      <cdr:y>1</cdr:y>
    </cdr:to>
    <cdr:sp macro="" textlink="">
      <cdr:nvSpPr>
        <cdr:cNvPr id="3" name="Textfeld 1">
          <a:extLst xmlns:a="http://schemas.openxmlformats.org/drawingml/2006/main">
            <a:ext uri="{FF2B5EF4-FFF2-40B4-BE49-F238E27FC236}">
              <a16:creationId xmlns:a16="http://schemas.microsoft.com/office/drawing/2014/main" id="{56680BA4-C2AC-4228-AF7D-E610373031B3}"/>
            </a:ext>
          </a:extLst>
        </cdr:cNvPr>
        <cdr:cNvSpPr txBox="1"/>
      </cdr:nvSpPr>
      <cdr:spPr>
        <a:xfrm xmlns:a="http://schemas.openxmlformats.org/drawingml/2006/main">
          <a:off x="3721226" y="3143253"/>
          <a:ext cx="1676392" cy="2791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AT" sz="1000"/>
            <a:t> </a:t>
          </a:r>
          <a:r>
            <a:rPr lang="en-US" sz="1100">
              <a:effectLst/>
              <a:latin typeface="+mn-lt"/>
              <a:ea typeface="+mn-ea"/>
              <a:cs typeface="+mn-cs"/>
            </a:rPr>
            <a:t>© </a:t>
          </a:r>
          <a:r>
            <a:rPr lang="de-AT" sz="1000"/>
            <a:t>IPL &amp; </a:t>
          </a:r>
          <a:r>
            <a:rPr lang="de-AT" sz="900"/>
            <a:t>unibz</a:t>
          </a:r>
          <a:r>
            <a:rPr lang="de-AT" sz="1000"/>
            <a:t> 2018</a:t>
          </a:r>
        </a:p>
      </cdr:txBody>
    </cdr:sp>
  </cdr:relSizeAnchor>
  <cdr:relSizeAnchor xmlns:cdr="http://schemas.openxmlformats.org/drawingml/2006/chartDrawing">
    <cdr:from>
      <cdr:x>0</cdr:x>
      <cdr:y>0.09277</cdr:y>
    </cdr:from>
    <cdr:to>
      <cdr:x>0.83469</cdr:x>
      <cdr:y>0.17433</cdr:y>
    </cdr:to>
    <cdr:sp macro="" textlink="">
      <cdr:nvSpPr>
        <cdr:cNvPr id="4" name="Textfeld 1">
          <a:extLst xmlns:a="http://schemas.openxmlformats.org/drawingml/2006/main">
            <a:ext uri="{FF2B5EF4-FFF2-40B4-BE49-F238E27FC236}">
              <a16:creationId xmlns:a16="http://schemas.microsoft.com/office/drawing/2014/main" id="{3386DB10-CFB7-4D7A-8625-8430196760CC}"/>
            </a:ext>
          </a:extLst>
        </cdr:cNvPr>
        <cdr:cNvSpPr txBox="1"/>
      </cdr:nvSpPr>
      <cdr:spPr>
        <a:xfrm xmlns:a="http://schemas.openxmlformats.org/drawingml/2006/main">
          <a:off x="0" y="317492"/>
          <a:ext cx="4505324" cy="27913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AT" sz="1000"/>
            <a:t>Valore medio</a:t>
          </a:r>
          <a:r>
            <a:rPr lang="de-AT" sz="1000" baseline="0"/>
            <a:t> su una scala</a:t>
          </a:r>
          <a:r>
            <a:rPr lang="de-AT" sz="1000"/>
            <a:t> da </a:t>
          </a:r>
          <a:r>
            <a:rPr lang="de-AT" sz="1000" baseline="0"/>
            <a:t>1 "per niente soddisfatto" a 7 "del tutto soddisfatto"</a:t>
          </a:r>
          <a:endParaRPr lang="de-AT" sz="1000"/>
        </a:p>
      </cdr:txBody>
    </cdr:sp>
  </cdr:relSizeAnchor>
</c:userShapes>
</file>

<file path=xl/drawings/drawing74.xml><?xml version="1.0" encoding="utf-8"?>
<xdr:wsDr xmlns:xdr="http://schemas.openxmlformats.org/drawingml/2006/spreadsheetDrawing" xmlns:a="http://schemas.openxmlformats.org/drawingml/2006/main">
  <xdr:twoCellAnchor>
    <xdr:from>
      <xdr:col>6</xdr:col>
      <xdr:colOff>393325</xdr:colOff>
      <xdr:row>11</xdr:row>
      <xdr:rowOff>559</xdr:rowOff>
    </xdr:from>
    <xdr:to>
      <xdr:col>16</xdr:col>
      <xdr:colOff>4385</xdr:colOff>
      <xdr:row>31</xdr:row>
      <xdr:rowOff>188552</xdr:rowOff>
    </xdr:to>
    <xdr:graphicFrame macro="">
      <xdr:nvGraphicFramePr>
        <xdr:cNvPr id="3" name="Grafico01">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0.02417</cdr:x>
      <cdr:y>0.93869</cdr:y>
    </cdr:from>
    <cdr:to>
      <cdr:x>0.70152</cdr:x>
      <cdr:y>1</cdr:y>
    </cdr:to>
    <cdr:sp macro="" textlink="">
      <cdr:nvSpPr>
        <cdr:cNvPr id="5" name="Fuss1"/>
        <cdr:cNvSpPr txBox="1">
          <a:spLocks xmlns:a="http://schemas.openxmlformats.org/drawingml/2006/main" noChangeArrowheads="1"/>
        </cdr:cNvSpPr>
      </cdr:nvSpPr>
      <cdr:spPr bwMode="auto">
        <a:xfrm xmlns:a="http://schemas.openxmlformats.org/drawingml/2006/main">
          <a:off x="136525" y="3799951"/>
          <a:ext cx="3825875" cy="2481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900" u="none">
              <a:effectLst/>
              <a:latin typeface="Source Sans Pro Light" panose="020B0403030403020204" pitchFamily="34" charset="0"/>
              <a:ea typeface="+mn-ea"/>
              <a:cs typeface="+mn-cs"/>
            </a:rPr>
            <a:t>(*) Ohne Primarbereich | Senza scienze della formazione primaria </a:t>
          </a:r>
        </a:p>
        <a:p xmlns:a="http://schemas.openxmlformats.org/drawingml/2006/main">
          <a:endParaRPr lang="it-IT" sz="900" b="0" i="0" u="none" strike="noStrike" baseline="0">
            <a:solidFill>
              <a:srgbClr val="000000"/>
            </a:solidFill>
            <a:latin typeface="Source Sans Pro Light" panose="020B0403030403020204" pitchFamily="34" charset="0"/>
          </a:endParaRPr>
        </a:p>
      </cdr:txBody>
    </cdr:sp>
  </cdr:relSizeAnchor>
</c:userShapes>
</file>

<file path=xl/drawings/drawing76.xml><?xml version="1.0" encoding="utf-8"?>
<xdr:wsDr xmlns:xdr="http://schemas.openxmlformats.org/drawingml/2006/spreadsheetDrawing" xmlns:a="http://schemas.openxmlformats.org/drawingml/2006/main">
  <xdr:twoCellAnchor>
    <xdr:from>
      <xdr:col>4</xdr:col>
      <xdr:colOff>609599</xdr:colOff>
      <xdr:row>0</xdr:row>
      <xdr:rowOff>9525</xdr:rowOff>
    </xdr:from>
    <xdr:to>
      <xdr:col>14</xdr:col>
      <xdr:colOff>581024</xdr:colOff>
      <xdr:row>17</xdr:row>
      <xdr:rowOff>12423</xdr:rowOff>
    </xdr:to>
    <xdr:graphicFrame macro="">
      <xdr:nvGraphicFramePr>
        <xdr:cNvPr id="2" name="Grafico04">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0.01379</cdr:x>
      <cdr:y>0.85033</cdr:y>
    </cdr:from>
    <cdr:to>
      <cdr:x>0.67226</cdr:x>
      <cdr:y>0.92986</cdr:y>
    </cdr:to>
    <cdr:sp macro="" textlink="">
      <cdr:nvSpPr>
        <cdr:cNvPr id="4" name="Fuss1"/>
        <cdr:cNvSpPr txBox="1">
          <a:spLocks xmlns:a="http://schemas.openxmlformats.org/drawingml/2006/main" noChangeArrowheads="1"/>
        </cdr:cNvSpPr>
      </cdr:nvSpPr>
      <cdr:spPr bwMode="auto">
        <a:xfrm xmlns:a="http://schemas.openxmlformats.org/drawingml/2006/main">
          <a:off x="80239" y="3153144"/>
          <a:ext cx="3831009" cy="2949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900" u="none">
              <a:effectLst/>
              <a:latin typeface="Source Sans Pro Light" panose="020B0403030403020204" pitchFamily="34" charset="0"/>
              <a:ea typeface="+mn-ea"/>
              <a:cs typeface="+mn-cs"/>
            </a:rPr>
            <a:t>(*) Ohne Primarbereich | Senza scienze della formazione primaria</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900">
              <a:effectLst/>
              <a:latin typeface="+mj-lt"/>
              <a:ea typeface="+mn-ea"/>
              <a:cs typeface="+mn-cs"/>
            </a:rPr>
            <a:t>*Ohne Südtirol | Senza l'Alto Adige</a:t>
          </a:r>
          <a:endParaRPr lang="en-US" sz="900" u="none">
            <a:effectLst/>
            <a:latin typeface="Source Sans Pro Light" panose="020B0403030403020204" pitchFamily="34" charset="0"/>
            <a:ea typeface="+mn-ea"/>
            <a:cs typeface="+mn-cs"/>
          </a:endParaRPr>
        </a:p>
        <a:p xmlns:a="http://schemas.openxmlformats.org/drawingml/2006/main">
          <a:endParaRPr lang="en-US" sz="900" u="none">
            <a:effectLst/>
            <a:latin typeface="Source Sans Pro Light" panose="020B0403030403020204" pitchFamily="34" charset="0"/>
            <a:ea typeface="+mn-ea"/>
            <a:cs typeface="+mn-cs"/>
          </a:endParaRPr>
        </a:p>
      </cdr:txBody>
    </cdr:sp>
  </cdr:relSizeAnchor>
  <cdr:relSizeAnchor xmlns:cdr="http://schemas.openxmlformats.org/drawingml/2006/chartDrawing">
    <cdr:from>
      <cdr:x>0</cdr:x>
      <cdr:y>0.0011</cdr:y>
    </cdr:from>
    <cdr:to>
      <cdr:x>0.50863</cdr:x>
      <cdr:y>0.11019</cdr:y>
    </cdr:to>
    <cdr:sp macro="" textlink="">
      <cdr:nvSpPr>
        <cdr:cNvPr id="3" name="Textfeld 1">
          <a:extLst xmlns:a="http://schemas.openxmlformats.org/drawingml/2006/main">
            <a:ext uri="{FF2B5EF4-FFF2-40B4-BE49-F238E27FC236}">
              <a16:creationId xmlns:a16="http://schemas.microsoft.com/office/drawing/2014/main" id="{3DF72EF2-0A8F-468D-9039-E0A14A906266}"/>
            </a:ext>
          </a:extLst>
        </cdr:cNvPr>
        <cdr:cNvSpPr txBox="1"/>
      </cdr:nvSpPr>
      <cdr:spPr>
        <a:xfrm xmlns:a="http://schemas.openxmlformats.org/drawingml/2006/main">
          <a:off x="0" y="4189"/>
          <a:ext cx="3086099" cy="41491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de-AT" sz="900">
              <a:latin typeface="+mj-lt"/>
            </a:rPr>
            <a:t>Mittelwert</a:t>
          </a:r>
          <a:r>
            <a:rPr lang="de-AT" sz="1000">
              <a:latin typeface="+mj-lt"/>
            </a:rPr>
            <a:t> auf Skala</a:t>
          </a:r>
          <a:r>
            <a:rPr lang="de-AT" sz="1000" baseline="0">
              <a:latin typeface="+mj-lt"/>
            </a:rPr>
            <a:t> von 1 "sehr schlecht"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de-AT" sz="1000" baseline="0">
              <a:latin typeface="+mj-lt"/>
            </a:rPr>
            <a:t>bis 7 "ausgezeichnet" | </a:t>
          </a:r>
          <a:r>
            <a:rPr kumimoji="0" lang="de-AT" sz="900" b="0" i="0" u="none" strike="noStrike" kern="0" cap="none" spc="0" normalizeH="0" baseline="0" noProof="0">
              <a:ln>
                <a:noFill/>
              </a:ln>
              <a:solidFill>
                <a:sysClr val="windowText" lastClr="000000"/>
              </a:solidFill>
              <a:effectLst/>
              <a:uLnTx/>
              <a:uFillTx/>
              <a:latin typeface="Source Sans Pro Light"/>
              <a:ea typeface="+mn-ea"/>
              <a:cs typeface="+mn-cs"/>
            </a:rPr>
            <a:t>Valore medio su una scala</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0" lang="de-AT" sz="900" b="0" i="0" u="none" strike="noStrike" kern="0" cap="none" spc="0" normalizeH="0" baseline="0" noProof="0">
              <a:ln>
                <a:noFill/>
              </a:ln>
              <a:solidFill>
                <a:sysClr val="windowText" lastClr="000000"/>
              </a:solidFill>
              <a:effectLst/>
              <a:uLnTx/>
              <a:uFillTx/>
              <a:latin typeface="Source Sans Pro Light"/>
              <a:ea typeface="+mn-ea"/>
              <a:cs typeface="+mn-cs"/>
            </a:rPr>
            <a:t>da </a:t>
          </a:r>
          <a:r>
            <a:rPr kumimoji="0" lang="de-AT" sz="1000" b="0" i="0" u="none" strike="noStrike" kern="0" cap="none" spc="0" normalizeH="0" baseline="0" noProof="0">
              <a:ln>
                <a:noFill/>
              </a:ln>
              <a:solidFill>
                <a:sysClr val="windowText" lastClr="000000"/>
              </a:solidFill>
              <a:effectLst/>
              <a:uLnTx/>
              <a:uFillTx/>
              <a:latin typeface="Source Sans Pro Light"/>
              <a:ea typeface="+mn-ea"/>
              <a:cs typeface="+mn-cs"/>
            </a:rPr>
            <a:t>1 "molto male" a 7 "ottime"</a:t>
          </a:r>
        </a:p>
        <a:p xmlns:a="http://schemas.openxmlformats.org/drawingml/2006/main">
          <a:endParaRPr lang="de-AT" sz="1000">
            <a:latin typeface="+mj-lt"/>
          </a:endParaRPr>
        </a:p>
      </cdr:txBody>
    </cdr:sp>
  </cdr:relSizeAnchor>
  <cdr:relSizeAnchor xmlns:cdr="http://schemas.openxmlformats.org/drawingml/2006/chartDrawing">
    <cdr:from>
      <cdr:x>0</cdr:x>
      <cdr:y>0.92495</cdr:y>
    </cdr:from>
    <cdr:to>
      <cdr:x>0.28689</cdr:x>
      <cdr:y>1</cdr:y>
    </cdr:to>
    <cdr:sp macro="" textlink="">
      <cdr:nvSpPr>
        <cdr:cNvPr id="5" name="Textfeld 1">
          <a:extLst xmlns:a="http://schemas.openxmlformats.org/drawingml/2006/main">
            <a:ext uri="{FF2B5EF4-FFF2-40B4-BE49-F238E27FC236}">
              <a16:creationId xmlns:a16="http://schemas.microsoft.com/office/drawing/2014/main" id="{73952D20-D886-43A4-BA85-E4D1DC1E2F83}"/>
            </a:ext>
          </a:extLst>
        </cdr:cNvPr>
        <cdr:cNvSpPr txBox="1"/>
      </cdr:nvSpPr>
      <cdr:spPr>
        <a:xfrm xmlns:a="http://schemas.openxmlformats.org/drawingml/2006/main">
          <a:off x="0" y="3440176"/>
          <a:ext cx="1676392" cy="2791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AT" sz="900">
              <a:latin typeface="+mj-lt"/>
            </a:rPr>
            <a:t>Quelle: Praktikumsurvey 2017 | Fonte: Indagine sui tirocini 2017</a:t>
          </a:r>
        </a:p>
      </cdr:txBody>
    </cdr:sp>
  </cdr:relSizeAnchor>
  <cdr:relSizeAnchor xmlns:cdr="http://schemas.openxmlformats.org/drawingml/2006/chartDrawing">
    <cdr:from>
      <cdr:x>0.71311</cdr:x>
      <cdr:y>0.92495</cdr:y>
    </cdr:from>
    <cdr:to>
      <cdr:x>1</cdr:x>
      <cdr:y>1</cdr:y>
    </cdr:to>
    <cdr:sp macro="" textlink="">
      <cdr:nvSpPr>
        <cdr:cNvPr id="6" name="Textfeld 1">
          <a:extLst xmlns:a="http://schemas.openxmlformats.org/drawingml/2006/main">
            <a:ext uri="{FF2B5EF4-FFF2-40B4-BE49-F238E27FC236}">
              <a16:creationId xmlns:a16="http://schemas.microsoft.com/office/drawing/2014/main" id="{4A59A0F5-6EBF-459A-AEF5-C6BA3597B91B}"/>
            </a:ext>
          </a:extLst>
        </cdr:cNvPr>
        <cdr:cNvSpPr txBox="1"/>
      </cdr:nvSpPr>
      <cdr:spPr>
        <a:xfrm xmlns:a="http://schemas.openxmlformats.org/drawingml/2006/main">
          <a:off x="4166989" y="3440176"/>
          <a:ext cx="1676392" cy="2791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AT" sz="900">
              <a:latin typeface="+mj-lt"/>
            </a:rPr>
            <a:t> </a:t>
          </a:r>
          <a:r>
            <a:rPr lang="en-US" sz="900">
              <a:effectLst/>
              <a:latin typeface="+mj-lt"/>
              <a:ea typeface="+mn-ea"/>
              <a:cs typeface="+mn-cs"/>
            </a:rPr>
            <a:t>© </a:t>
          </a:r>
          <a:r>
            <a:rPr lang="de-AT" sz="900">
              <a:latin typeface="+mj-lt"/>
            </a:rPr>
            <a:t>AFI | IPL &amp; unibz 2018</a:t>
          </a:r>
        </a:p>
      </cdr:txBody>
    </cdr:sp>
  </cdr:relSizeAnchor>
</c:userShapes>
</file>

<file path=xl/drawings/drawing78.xml><?xml version="1.0" encoding="utf-8"?>
<xdr:wsDr xmlns:xdr="http://schemas.openxmlformats.org/drawingml/2006/spreadsheetDrawing" xmlns:a="http://schemas.openxmlformats.org/drawingml/2006/main">
  <xdr:twoCellAnchor editAs="oneCell">
    <xdr:from>
      <xdr:col>11</xdr:col>
      <xdr:colOff>33389</xdr:colOff>
      <xdr:row>28</xdr:row>
      <xdr:rowOff>136071</xdr:rowOff>
    </xdr:from>
    <xdr:to>
      <xdr:col>15</xdr:col>
      <xdr:colOff>40507</xdr:colOff>
      <xdr:row>43</xdr:row>
      <xdr:rowOff>52439</xdr:rowOff>
    </xdr:to>
    <xdr:graphicFrame macro="">
      <xdr:nvGraphicFramePr>
        <xdr:cNvPr id="2" name="Grafico04">
          <a:extLst>
            <a:ext uri="{FF2B5EF4-FFF2-40B4-BE49-F238E27FC236}">
              <a16:creationId xmlns:a16="http://schemas.microsoft.com/office/drawing/2014/main" id="{00000000-0008-0000-5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137118</xdr:colOff>
      <xdr:row>14</xdr:row>
      <xdr:rowOff>52336</xdr:rowOff>
    </xdr:from>
    <xdr:to>
      <xdr:col>15</xdr:col>
      <xdr:colOff>146596</xdr:colOff>
      <xdr:row>26</xdr:row>
      <xdr:rowOff>167160</xdr:rowOff>
    </xdr:to>
    <xdr:graphicFrame macro="">
      <xdr:nvGraphicFramePr>
        <xdr:cNvPr id="3" name="Grafico09">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12</xdr:col>
      <xdr:colOff>315445</xdr:colOff>
      <xdr:row>0</xdr:row>
      <xdr:rowOff>225237</xdr:rowOff>
    </xdr:from>
    <xdr:to>
      <xdr:col>21</xdr:col>
      <xdr:colOff>390525</xdr:colOff>
      <xdr:row>15</xdr:row>
      <xdr:rowOff>283507</xdr:rowOff>
    </xdr:to>
    <xdr:graphicFrame macro="">
      <xdr:nvGraphicFramePr>
        <xdr:cNvPr id="3" name="Diagramm 2">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0</xdr:colOff>
      <xdr:row>28</xdr:row>
      <xdr:rowOff>100853</xdr:rowOff>
    </xdr:from>
    <xdr:to>
      <xdr:col>27</xdr:col>
      <xdr:colOff>818030</xdr:colOff>
      <xdr:row>48</xdr:row>
      <xdr:rowOff>89648</xdr:rowOff>
    </xdr:to>
    <xdr:graphicFrame macro="">
      <xdr:nvGraphicFramePr>
        <xdr:cNvPr id="2" name="Grafico04">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0.00174</cdr:x>
      <cdr:y>0.92481</cdr:y>
    </cdr:from>
    <cdr:to>
      <cdr:x>0.64</cdr:x>
      <cdr:y>1</cdr:y>
    </cdr:to>
    <cdr:sp macro="" textlink="">
      <cdr:nvSpPr>
        <cdr:cNvPr id="4" name="Textfeld 3"/>
        <cdr:cNvSpPr txBox="1"/>
      </cdr:nvSpPr>
      <cdr:spPr>
        <a:xfrm xmlns:a="http://schemas.openxmlformats.org/drawingml/2006/main">
          <a:off x="9530" y="3514725"/>
          <a:ext cx="349567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effectLst/>
              <a:latin typeface="+mj-lt"/>
              <a:ea typeface="+mn-ea"/>
              <a:cs typeface="+mn-cs"/>
            </a:rPr>
            <a:t>(*) Ohne Südtirol | Senza l'Alto Adige</a:t>
          </a:r>
          <a:endParaRPr lang="de-DE" sz="900">
            <a:effectLst/>
            <a:latin typeface="+mj-lt"/>
          </a:endParaRPr>
        </a:p>
      </cdr:txBody>
    </cdr:sp>
  </cdr:relSizeAnchor>
</c:userShapes>
</file>

<file path=xl/drawings/drawing81.xml><?xml version="1.0" encoding="utf-8"?>
<xdr:wsDr xmlns:xdr="http://schemas.openxmlformats.org/drawingml/2006/spreadsheetDrawing" xmlns:a="http://schemas.openxmlformats.org/drawingml/2006/main">
  <xdr:twoCellAnchor>
    <xdr:from>
      <xdr:col>21</xdr:col>
      <xdr:colOff>459439</xdr:colOff>
      <xdr:row>7</xdr:row>
      <xdr:rowOff>35217</xdr:rowOff>
    </xdr:from>
    <xdr:to>
      <xdr:col>33</xdr:col>
      <xdr:colOff>364190</xdr:colOff>
      <xdr:row>21</xdr:row>
      <xdr:rowOff>212110</xdr:rowOff>
    </xdr:to>
    <xdr:graphicFrame macro="">
      <xdr:nvGraphicFramePr>
        <xdr:cNvPr id="4" name="Diagramm 3">
          <a:extLst>
            <a:ext uri="{FF2B5EF4-FFF2-40B4-BE49-F238E27FC236}">
              <a16:creationId xmlns:a16="http://schemas.microsoft.com/office/drawing/2014/main" id="{00000000-0008-0000-5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0.00174</cdr:x>
      <cdr:y>0.95161</cdr:y>
    </cdr:from>
    <cdr:to>
      <cdr:x>0.36427</cdr:x>
      <cdr:y>1</cdr:y>
    </cdr:to>
    <cdr:sp macro="" textlink="">
      <cdr:nvSpPr>
        <cdr:cNvPr id="4" name="Textfeld 3"/>
        <cdr:cNvSpPr txBox="1"/>
      </cdr:nvSpPr>
      <cdr:spPr>
        <a:xfrm xmlns:a="http://schemas.openxmlformats.org/drawingml/2006/main">
          <a:off x="13395" y="4628029"/>
          <a:ext cx="2790916" cy="2353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effectLst/>
              <a:latin typeface="+mj-lt"/>
              <a:ea typeface="+mn-ea"/>
              <a:cs typeface="+mn-cs"/>
            </a:rPr>
            <a:t>(*) Ohne Südtirol | Senza l'Alto Adige</a:t>
          </a:r>
          <a:endParaRPr lang="de-DE" sz="900">
            <a:effectLst/>
            <a:latin typeface="+mj-lt"/>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8</xdr:col>
      <xdr:colOff>776968</xdr:colOff>
      <xdr:row>0</xdr:row>
      <xdr:rowOff>147411</xdr:rowOff>
    </xdr:from>
    <xdr:to>
      <xdr:col>17</xdr:col>
      <xdr:colOff>203410</xdr:colOff>
      <xdr:row>9</xdr:row>
      <xdr:rowOff>222322</xdr:rowOff>
    </xdr:to>
    <xdr:graphicFrame macro="">
      <xdr:nvGraphicFramePr>
        <xdr:cNvPr id="2" name="Grafico01">
          <a:extLst>
            <a:ext uri="{FF2B5EF4-FFF2-40B4-BE49-F238E27FC236}">
              <a16:creationId xmlns:a16="http://schemas.microsoft.com/office/drawing/2014/main" id="{00000000-0008-0000-59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xdr:row>
      <xdr:rowOff>0</xdr:rowOff>
    </xdr:from>
    <xdr:to>
      <xdr:col>27</xdr:col>
      <xdr:colOff>523200</xdr:colOff>
      <xdr:row>10</xdr:row>
      <xdr:rowOff>86250</xdr:rowOff>
    </xdr:to>
    <xdr:graphicFrame macro="">
      <xdr:nvGraphicFramePr>
        <xdr:cNvPr id="3" name="Grafico01">
          <a:extLst>
            <a:ext uri="{FF2B5EF4-FFF2-40B4-BE49-F238E27FC236}">
              <a16:creationId xmlns:a16="http://schemas.microsoft.com/office/drawing/2014/main" id="{00000000-0008-0000-59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85725</xdr:colOff>
      <xdr:row>12</xdr:row>
      <xdr:rowOff>152400</xdr:rowOff>
    </xdr:from>
    <xdr:to>
      <xdr:col>17</xdr:col>
      <xdr:colOff>608925</xdr:colOff>
      <xdr:row>22</xdr:row>
      <xdr:rowOff>1270525</xdr:rowOff>
    </xdr:to>
    <xdr:graphicFrame macro="">
      <xdr:nvGraphicFramePr>
        <xdr:cNvPr id="4" name="Grafico01">
          <a:extLst>
            <a:ext uri="{FF2B5EF4-FFF2-40B4-BE49-F238E27FC236}">
              <a16:creationId xmlns:a16="http://schemas.microsoft.com/office/drawing/2014/main" id="{00000000-0008-0000-59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421822</xdr:colOff>
      <xdr:row>11</xdr:row>
      <xdr:rowOff>180975</xdr:rowOff>
    </xdr:from>
    <xdr:to>
      <xdr:col>27</xdr:col>
      <xdr:colOff>490929</xdr:colOff>
      <xdr:row>22</xdr:row>
      <xdr:rowOff>1106332</xdr:rowOff>
    </xdr:to>
    <xdr:graphicFrame macro="">
      <xdr:nvGraphicFramePr>
        <xdr:cNvPr id="5" name="Grafico01">
          <a:extLst>
            <a:ext uri="{FF2B5EF4-FFF2-40B4-BE49-F238E27FC236}">
              <a16:creationId xmlns:a16="http://schemas.microsoft.com/office/drawing/2014/main" id="{00000000-0008-0000-59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390689</xdr:colOff>
      <xdr:row>48</xdr:row>
      <xdr:rowOff>56698</xdr:rowOff>
    </xdr:from>
    <xdr:to>
      <xdr:col>33</xdr:col>
      <xdr:colOff>147410</xdr:colOff>
      <xdr:row>60</xdr:row>
      <xdr:rowOff>294822</xdr:rowOff>
    </xdr:to>
    <xdr:graphicFrame macro="">
      <xdr:nvGraphicFramePr>
        <xdr:cNvPr id="9" name="Grafico01">
          <a:extLst>
            <a:ext uri="{FF2B5EF4-FFF2-40B4-BE49-F238E27FC236}">
              <a16:creationId xmlns:a16="http://schemas.microsoft.com/office/drawing/2014/main" id="{00000000-0008-0000-5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390070</xdr:colOff>
      <xdr:row>22</xdr:row>
      <xdr:rowOff>1437822</xdr:rowOff>
    </xdr:from>
    <xdr:to>
      <xdr:col>27</xdr:col>
      <xdr:colOff>279177</xdr:colOff>
      <xdr:row>35</xdr:row>
      <xdr:rowOff>36358</xdr:rowOff>
    </xdr:to>
    <xdr:graphicFrame macro="">
      <xdr:nvGraphicFramePr>
        <xdr:cNvPr id="11" name="Grafico01">
          <a:extLst>
            <a:ext uri="{FF2B5EF4-FFF2-40B4-BE49-F238E27FC236}">
              <a16:creationId xmlns:a16="http://schemas.microsoft.com/office/drawing/2014/main" id="{00000000-0008-0000-59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952498</xdr:colOff>
      <xdr:row>23</xdr:row>
      <xdr:rowOff>15876</xdr:rowOff>
    </xdr:from>
    <xdr:to>
      <xdr:col>17</xdr:col>
      <xdr:colOff>501427</xdr:colOff>
      <xdr:row>35</xdr:row>
      <xdr:rowOff>190572</xdr:rowOff>
    </xdr:to>
    <xdr:graphicFrame macro="">
      <xdr:nvGraphicFramePr>
        <xdr:cNvPr id="10" name="Grafico01">
          <a:extLst>
            <a:ext uri="{FF2B5EF4-FFF2-40B4-BE49-F238E27FC236}">
              <a16:creationId xmlns:a16="http://schemas.microsoft.com/office/drawing/2014/main" id="{00000000-0008-0000-59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0.86109</cdr:x>
      <cdr:y>0.93126</cdr:y>
    </cdr:from>
    <cdr:to>
      <cdr:x>1</cdr:x>
      <cdr:y>0.9863</cdr:y>
    </cdr:to>
    <cdr:sp macro="" textlink="">
      <cdr:nvSpPr>
        <cdr:cNvPr id="5" name="Fuss2"/>
        <cdr:cNvSpPr txBox="1">
          <a:spLocks xmlns:a="http://schemas.openxmlformats.org/drawingml/2006/main" noChangeArrowheads="1"/>
        </cdr:cNvSpPr>
      </cdr:nvSpPr>
      <cdr:spPr bwMode="auto">
        <a:xfrm xmlns:a="http://schemas.openxmlformats.org/drawingml/2006/main">
          <a:off x="4525662" y="3165475"/>
          <a:ext cx="730080" cy="1870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900" u="none">
              <a:solidFill>
                <a:schemeClr val="tx1"/>
              </a:solidFill>
              <a:effectLst/>
              <a:latin typeface="Source Sans Pro Light" panose="020B0403030403020204" pitchFamily="34" charset="0"/>
              <a:ea typeface="+mn-ea"/>
              <a:cs typeface="+mn-cs"/>
            </a:rPr>
            <a:t>    © AFI 2018</a:t>
          </a:r>
          <a:endParaRPr lang="it-IT" sz="900" b="0" i="0" u="none" strike="noStrike" baseline="0">
            <a:solidFill>
              <a:schemeClr val="tx1"/>
            </a:solidFill>
            <a:latin typeface="Source Sans Pro Light" panose="020B0403030403020204" pitchFamily="34" charset="0"/>
          </a:endParaRPr>
        </a:p>
      </cdr:txBody>
    </cdr:sp>
  </cdr:relSizeAnchor>
  <cdr:relSizeAnchor xmlns:cdr="http://schemas.openxmlformats.org/drawingml/2006/chartDrawing">
    <cdr:from>
      <cdr:x>0.02235</cdr:x>
      <cdr:y>0.92558</cdr:y>
    </cdr:from>
    <cdr:to>
      <cdr:x>0.59987</cdr:x>
      <cdr:y>0.97509</cdr:y>
    </cdr:to>
    <cdr:sp macro="" textlink="">
      <cdr:nvSpPr>
        <cdr:cNvPr id="6" name="Fuss2"/>
        <cdr:cNvSpPr txBox="1">
          <a:spLocks xmlns:a="http://schemas.openxmlformats.org/drawingml/2006/main" noChangeArrowheads="1"/>
        </cdr:cNvSpPr>
      </cdr:nvSpPr>
      <cdr:spPr bwMode="auto">
        <a:xfrm xmlns:a="http://schemas.openxmlformats.org/drawingml/2006/main">
          <a:off x="117475" y="3146184"/>
          <a:ext cx="3035300" cy="1682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900" u="none">
              <a:solidFill>
                <a:schemeClr val="tx1"/>
              </a:solidFill>
              <a:effectLst/>
              <a:latin typeface="Source Sans Pro Light" panose="020B0403030403020204" pitchFamily="34" charset="0"/>
              <a:ea typeface="+mn-ea"/>
              <a:cs typeface="+mn-cs"/>
            </a:rPr>
            <a:t>Quelle: Praktikasurvey 2017</a:t>
          </a:r>
          <a:r>
            <a:rPr lang="en-US" sz="900" u="none" baseline="0">
              <a:solidFill>
                <a:schemeClr val="tx1"/>
              </a:solidFill>
              <a:effectLst/>
              <a:latin typeface="Source Sans Pro Light" panose="020B0403030403020204" pitchFamily="34" charset="0"/>
              <a:ea typeface="+mn-ea"/>
              <a:cs typeface="+mn-cs"/>
            </a:rPr>
            <a:t> | Fonte: Indagine sui tirocini 2017</a:t>
          </a:r>
          <a:endParaRPr lang="it-IT" sz="900" b="0" i="0" u="none" strike="noStrike" baseline="0">
            <a:solidFill>
              <a:schemeClr val="tx1"/>
            </a:solidFill>
            <a:latin typeface="Source Sans Pro Light" panose="020B0403030403020204"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0.01555</cdr:x>
      <cdr:y>0.87705</cdr:y>
    </cdr:from>
    <cdr:to>
      <cdr:x>0.62794</cdr:x>
      <cdr:y>0.94232</cdr:y>
    </cdr:to>
    <cdr:sp macro="" textlink="">
      <cdr:nvSpPr>
        <cdr:cNvPr id="2" name="Fuss1"/>
        <cdr:cNvSpPr txBox="1">
          <a:spLocks xmlns:a="http://schemas.openxmlformats.org/drawingml/2006/main" noChangeArrowheads="1"/>
        </cdr:cNvSpPr>
      </cdr:nvSpPr>
      <cdr:spPr bwMode="auto">
        <a:xfrm xmlns:a="http://schemas.openxmlformats.org/drawingml/2006/main">
          <a:off x="83970" y="3049633"/>
          <a:ext cx="3306930" cy="22696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u="none">
              <a:effectLst/>
              <a:latin typeface="Source Sans Pro Light" panose="020B0403030403020204" pitchFamily="34" charset="0"/>
              <a:ea typeface="+mn-ea"/>
              <a:cs typeface="+mn-cs"/>
            </a:rPr>
            <a:t>(*) Ohne Primarbereich | Senza scienze della formazione primaria</a:t>
          </a:r>
          <a:endParaRPr lang="it-IT" sz="900" b="0" i="0" u="none" strike="noStrike" baseline="0">
            <a:solidFill>
              <a:srgbClr val="000000"/>
            </a:solidFill>
            <a:latin typeface="Source Sans Pro Light" panose="020B0403030403020204" pitchFamily="34" charset="0"/>
          </a:endParaRPr>
        </a:p>
      </cdr:txBody>
    </cdr:sp>
  </cdr:relSizeAnchor>
  <cdr:relSizeAnchor xmlns:cdr="http://schemas.openxmlformats.org/drawingml/2006/chartDrawing">
    <cdr:from>
      <cdr:x>0.85372</cdr:x>
      <cdr:y>0.91043</cdr:y>
    </cdr:from>
    <cdr:to>
      <cdr:x>0.98892</cdr:x>
      <cdr:y>0.96424</cdr:y>
    </cdr:to>
    <cdr:sp macro="" textlink="">
      <cdr:nvSpPr>
        <cdr:cNvPr id="4" name="Fuss2"/>
        <cdr:cNvSpPr txBox="1">
          <a:spLocks xmlns:a="http://schemas.openxmlformats.org/drawingml/2006/main" noChangeArrowheads="1"/>
        </cdr:cNvSpPr>
      </cdr:nvSpPr>
      <cdr:spPr bwMode="auto">
        <a:xfrm xmlns:a="http://schemas.openxmlformats.org/drawingml/2006/main">
          <a:off x="4610100" y="3165716"/>
          <a:ext cx="730080" cy="1870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900" u="none">
              <a:solidFill>
                <a:schemeClr val="tx1"/>
              </a:solidFill>
              <a:effectLst/>
              <a:latin typeface="Source Sans Pro Light" panose="020B0403030403020204" pitchFamily="34" charset="0"/>
              <a:ea typeface="+mn-ea"/>
              <a:cs typeface="+mn-cs"/>
            </a:rPr>
            <a:t>    © AFI 2018</a:t>
          </a:r>
          <a:endParaRPr lang="it-IT" sz="900" b="0" i="0" u="none" strike="noStrike" baseline="0">
            <a:solidFill>
              <a:schemeClr val="tx1"/>
            </a:solidFill>
            <a:latin typeface="Source Sans Pro Light" panose="020B0403030403020204" pitchFamily="34" charset="0"/>
          </a:endParaRPr>
        </a:p>
      </cdr:txBody>
    </cdr:sp>
  </cdr:relSizeAnchor>
  <cdr:relSizeAnchor xmlns:cdr="http://schemas.openxmlformats.org/drawingml/2006/chartDrawing">
    <cdr:from>
      <cdr:x>0.01823</cdr:x>
      <cdr:y>0.92954</cdr:y>
    </cdr:from>
    <cdr:to>
      <cdr:x>0.58032</cdr:x>
      <cdr:y>0.97793</cdr:y>
    </cdr:to>
    <cdr:sp macro="" textlink="">
      <cdr:nvSpPr>
        <cdr:cNvPr id="5" name="Fuss2"/>
        <cdr:cNvSpPr txBox="1">
          <a:spLocks xmlns:a="http://schemas.openxmlformats.org/drawingml/2006/main" noChangeArrowheads="1"/>
        </cdr:cNvSpPr>
      </cdr:nvSpPr>
      <cdr:spPr bwMode="auto">
        <a:xfrm xmlns:a="http://schemas.openxmlformats.org/drawingml/2006/main">
          <a:off x="98425" y="3232150"/>
          <a:ext cx="3035300" cy="1682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900" u="none">
              <a:solidFill>
                <a:schemeClr val="tx1"/>
              </a:solidFill>
              <a:effectLst/>
              <a:latin typeface="Source Sans Pro Light" panose="020B0403030403020204" pitchFamily="34" charset="0"/>
              <a:ea typeface="+mn-ea"/>
              <a:cs typeface="+mn-cs"/>
            </a:rPr>
            <a:t>Quelle: Praktikasurvey 2017</a:t>
          </a:r>
          <a:r>
            <a:rPr lang="en-US" sz="900" u="none" baseline="0">
              <a:solidFill>
                <a:schemeClr val="tx1"/>
              </a:solidFill>
              <a:effectLst/>
              <a:latin typeface="Source Sans Pro Light" panose="020B0403030403020204" pitchFamily="34" charset="0"/>
              <a:ea typeface="+mn-ea"/>
              <a:cs typeface="+mn-cs"/>
            </a:rPr>
            <a:t> | Fonte: Indagine sui tirocini 2017</a:t>
          </a:r>
          <a:endParaRPr lang="it-IT" sz="900" b="0" i="0" u="none" strike="noStrike" baseline="0">
            <a:solidFill>
              <a:schemeClr val="tx1"/>
            </a:solidFill>
            <a:latin typeface="Source Sans Pro Light" panose="020B0403030403020204" pitchFamily="34" charset="0"/>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0.85043</cdr:x>
      <cdr:y>0.92308</cdr:y>
    </cdr:from>
    <cdr:to>
      <cdr:x>0.98563</cdr:x>
      <cdr:y>0.97698</cdr:y>
    </cdr:to>
    <cdr:sp macro="" textlink="">
      <cdr:nvSpPr>
        <cdr:cNvPr id="5" name="Fuss2"/>
        <cdr:cNvSpPr txBox="1">
          <a:spLocks xmlns:a="http://schemas.openxmlformats.org/drawingml/2006/main" noChangeArrowheads="1"/>
        </cdr:cNvSpPr>
      </cdr:nvSpPr>
      <cdr:spPr bwMode="auto">
        <a:xfrm xmlns:a="http://schemas.openxmlformats.org/drawingml/2006/main">
          <a:off x="4592337" y="3203816"/>
          <a:ext cx="730080" cy="1870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900" u="none">
              <a:solidFill>
                <a:schemeClr val="tx1"/>
              </a:solidFill>
              <a:effectLst/>
              <a:latin typeface="Source Sans Pro Light" panose="020B0403030403020204" pitchFamily="34" charset="0"/>
              <a:ea typeface="+mn-ea"/>
              <a:cs typeface="+mn-cs"/>
            </a:rPr>
            <a:t>    © AFI 2018</a:t>
          </a:r>
          <a:endParaRPr lang="it-IT" sz="900" b="0" i="0" u="none" strike="noStrike" baseline="0">
            <a:solidFill>
              <a:schemeClr val="tx1"/>
            </a:solidFill>
            <a:latin typeface="Source Sans Pro Light" panose="020B0403030403020204" pitchFamily="34" charset="0"/>
          </a:endParaRPr>
        </a:p>
      </cdr:txBody>
    </cdr:sp>
  </cdr:relSizeAnchor>
  <cdr:relSizeAnchor xmlns:cdr="http://schemas.openxmlformats.org/drawingml/2006/chartDrawing">
    <cdr:from>
      <cdr:x>0.02352</cdr:x>
      <cdr:y>0.92575</cdr:y>
    </cdr:from>
    <cdr:to>
      <cdr:x>0.58561</cdr:x>
      <cdr:y>0.97424</cdr:y>
    </cdr:to>
    <cdr:sp macro="" textlink="">
      <cdr:nvSpPr>
        <cdr:cNvPr id="6" name="Fuss2"/>
        <cdr:cNvSpPr txBox="1">
          <a:spLocks xmlns:a="http://schemas.openxmlformats.org/drawingml/2006/main" noChangeArrowheads="1"/>
        </cdr:cNvSpPr>
      </cdr:nvSpPr>
      <cdr:spPr bwMode="auto">
        <a:xfrm xmlns:a="http://schemas.openxmlformats.org/drawingml/2006/main">
          <a:off x="127000" y="3213100"/>
          <a:ext cx="3035300" cy="1682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900" u="none">
              <a:solidFill>
                <a:schemeClr val="tx1"/>
              </a:solidFill>
              <a:effectLst/>
              <a:latin typeface="Source Sans Pro Light" panose="020B0403030403020204" pitchFamily="34" charset="0"/>
              <a:ea typeface="+mn-ea"/>
              <a:cs typeface="+mn-cs"/>
            </a:rPr>
            <a:t>Quelle: Praktikasurvey 2017</a:t>
          </a:r>
          <a:r>
            <a:rPr lang="en-US" sz="900" u="none" baseline="0">
              <a:solidFill>
                <a:schemeClr val="tx1"/>
              </a:solidFill>
              <a:effectLst/>
              <a:latin typeface="Source Sans Pro Light" panose="020B0403030403020204" pitchFamily="34" charset="0"/>
              <a:ea typeface="+mn-ea"/>
              <a:cs typeface="+mn-cs"/>
            </a:rPr>
            <a:t> | Fonte: Indagine sui tirocini 2017</a:t>
          </a:r>
          <a:endParaRPr lang="it-IT" sz="900" b="0" i="0" u="none" strike="noStrike" baseline="0">
            <a:solidFill>
              <a:schemeClr val="tx1"/>
            </a:solidFill>
            <a:latin typeface="Source Sans Pro Light" panose="020B0403030403020204" pitchFamily="34" charset="0"/>
          </a:endParaRPr>
        </a:p>
      </cdr:txBody>
    </cdr:sp>
  </cdr:relSizeAnchor>
</c:userShapes>
</file>

<file path=xl/drawings/drawing87.xml><?xml version="1.0" encoding="utf-8"?>
<c:userShapes xmlns:c="http://schemas.openxmlformats.org/drawingml/2006/chart">
  <cdr:relSizeAnchor xmlns:cdr="http://schemas.openxmlformats.org/drawingml/2006/chartDrawing">
    <cdr:from>
      <cdr:x>0.03315</cdr:x>
      <cdr:y>0.92636</cdr:y>
    </cdr:from>
    <cdr:to>
      <cdr:x>0.57951</cdr:x>
      <cdr:y>0.97487</cdr:y>
    </cdr:to>
    <cdr:sp macro="" textlink="">
      <cdr:nvSpPr>
        <cdr:cNvPr id="3" name="Fuss2"/>
        <cdr:cNvSpPr txBox="1">
          <a:spLocks xmlns:a="http://schemas.openxmlformats.org/drawingml/2006/main" noChangeArrowheads="1"/>
        </cdr:cNvSpPr>
      </cdr:nvSpPr>
      <cdr:spPr bwMode="auto">
        <a:xfrm xmlns:a="http://schemas.openxmlformats.org/drawingml/2006/main">
          <a:off x="184150" y="3213100"/>
          <a:ext cx="3035300" cy="1682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900" u="none">
              <a:solidFill>
                <a:schemeClr val="tx1"/>
              </a:solidFill>
              <a:effectLst/>
              <a:latin typeface="Source Sans Pro Light" panose="020B0403030403020204" pitchFamily="34" charset="0"/>
              <a:ea typeface="+mn-ea"/>
              <a:cs typeface="+mn-cs"/>
            </a:rPr>
            <a:t>Quelle: Praktikasurvey 2017</a:t>
          </a:r>
          <a:r>
            <a:rPr lang="en-US" sz="900" u="none" baseline="0">
              <a:solidFill>
                <a:schemeClr val="tx1"/>
              </a:solidFill>
              <a:effectLst/>
              <a:latin typeface="Source Sans Pro Light" panose="020B0403030403020204" pitchFamily="34" charset="0"/>
              <a:ea typeface="+mn-ea"/>
              <a:cs typeface="+mn-cs"/>
            </a:rPr>
            <a:t> | Fonte: Indagine sui tirocini 2017</a:t>
          </a:r>
          <a:endParaRPr lang="it-IT" sz="900" b="0" i="0" u="none" strike="noStrike" baseline="0">
            <a:solidFill>
              <a:schemeClr val="tx1"/>
            </a:solidFill>
            <a:latin typeface="Source Sans Pro Light" panose="020B0403030403020204" pitchFamily="34" charset="0"/>
          </a:endParaRPr>
        </a:p>
      </cdr:txBody>
    </cdr:sp>
  </cdr:relSizeAnchor>
  <cdr:relSizeAnchor xmlns:cdr="http://schemas.openxmlformats.org/drawingml/2006/chartDrawing">
    <cdr:from>
      <cdr:x>0.86812</cdr:x>
      <cdr:y>0.92361</cdr:y>
    </cdr:from>
    <cdr:to>
      <cdr:x>0.99953</cdr:x>
      <cdr:y>0.97755</cdr:y>
    </cdr:to>
    <cdr:sp macro="" textlink="">
      <cdr:nvSpPr>
        <cdr:cNvPr id="4" name="Fuss2"/>
        <cdr:cNvSpPr txBox="1">
          <a:spLocks xmlns:a="http://schemas.openxmlformats.org/drawingml/2006/main" noChangeArrowheads="1"/>
        </cdr:cNvSpPr>
      </cdr:nvSpPr>
      <cdr:spPr bwMode="auto">
        <a:xfrm xmlns:a="http://schemas.openxmlformats.org/drawingml/2006/main">
          <a:off x="4822825" y="3203575"/>
          <a:ext cx="730080" cy="1870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900" u="none">
              <a:solidFill>
                <a:schemeClr val="tx1"/>
              </a:solidFill>
              <a:effectLst/>
              <a:latin typeface="Source Sans Pro Light" panose="020B0403030403020204" pitchFamily="34" charset="0"/>
              <a:ea typeface="+mn-ea"/>
              <a:cs typeface="+mn-cs"/>
            </a:rPr>
            <a:t>    © AFI 2018</a:t>
          </a:r>
          <a:endParaRPr lang="it-IT" sz="900" b="0" i="0" u="none" strike="noStrike" baseline="0">
            <a:solidFill>
              <a:schemeClr val="tx1"/>
            </a:solidFill>
            <a:latin typeface="Source Sans Pro Light" panose="020B0403030403020204"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0.0207</cdr:x>
      <cdr:y>0.92108</cdr:y>
    </cdr:from>
    <cdr:to>
      <cdr:x>0.60195</cdr:x>
      <cdr:y>1</cdr:y>
    </cdr:to>
    <cdr:sp macro="" textlink="">
      <cdr:nvSpPr>
        <cdr:cNvPr id="2" name="Fuss1"/>
        <cdr:cNvSpPr txBox="1">
          <a:spLocks xmlns:a="http://schemas.openxmlformats.org/drawingml/2006/main" noChangeArrowheads="1"/>
        </cdr:cNvSpPr>
      </cdr:nvSpPr>
      <cdr:spPr bwMode="auto">
        <a:xfrm xmlns:a="http://schemas.openxmlformats.org/drawingml/2006/main">
          <a:off x="111254" y="3113315"/>
          <a:ext cx="3124526" cy="26677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900" u="none">
              <a:effectLst/>
              <a:latin typeface="Source Sans Pro Light" panose="020B0403030403020204" pitchFamily="34" charset="0"/>
              <a:ea typeface="+mn-ea"/>
              <a:cs typeface="+mn-cs"/>
            </a:rPr>
            <a:t>    Quelle:  </a:t>
          </a:r>
          <a:r>
            <a:rPr kumimoji="0" lang="en-US" sz="900" b="0" i="0" u="none" strike="noStrike" kern="0" cap="none" spc="0" normalizeH="0" baseline="0" noProof="0">
              <a:ln>
                <a:noFill/>
              </a:ln>
              <a:solidFill>
                <a:srgbClr val="000000"/>
              </a:solidFill>
              <a:effectLst/>
              <a:uLnTx/>
              <a:uFillTx/>
              <a:latin typeface="Source Sans Pro Light" panose="020B0403030403020204" pitchFamily="34" charset="0"/>
              <a:ea typeface="+mn-ea"/>
              <a:cs typeface="+mn-cs"/>
            </a:rPr>
            <a:t>Praktikasurvey 2017 | Fonte: Indagine sui tirocini 2017</a:t>
          </a:r>
          <a:endParaRPr kumimoji="0" lang="it-IT" sz="900" b="0" i="0" u="none" strike="noStrike" kern="0" cap="none" spc="0" normalizeH="0" baseline="0" noProof="0">
            <a:ln>
              <a:noFill/>
            </a:ln>
            <a:solidFill>
              <a:srgbClr val="000000"/>
            </a:solidFill>
            <a:effectLst/>
            <a:uLnTx/>
            <a:uFillTx/>
            <a:latin typeface="Source Sans Pro Light" panose="020B0403030403020204" pitchFamily="34" charset="0"/>
            <a:ea typeface="+mn-ea"/>
            <a:cs typeface="+mn-cs"/>
          </a:endParaRPr>
        </a:p>
        <a:p xmlns:a="http://schemas.openxmlformats.org/drawingml/2006/main">
          <a:endParaRPr lang="it-IT" sz="900" b="0" i="0" u="none" strike="noStrike" baseline="0">
            <a:solidFill>
              <a:srgbClr val="000000"/>
            </a:solidFill>
            <a:latin typeface="Source Sans Pro Light" panose="020B0403030403020204" pitchFamily="34" charset="0"/>
          </a:endParaRPr>
        </a:p>
      </cdr:txBody>
    </cdr:sp>
  </cdr:relSizeAnchor>
  <cdr:relSizeAnchor xmlns:cdr="http://schemas.openxmlformats.org/drawingml/2006/chartDrawing">
    <cdr:from>
      <cdr:x>0.8447</cdr:x>
      <cdr:y>0.91227</cdr:y>
    </cdr:from>
    <cdr:to>
      <cdr:x>1</cdr:x>
      <cdr:y>0.96053</cdr:y>
    </cdr:to>
    <cdr:sp macro="" textlink="">
      <cdr:nvSpPr>
        <cdr:cNvPr id="3" name="Fuss2"/>
        <cdr:cNvSpPr txBox="1">
          <a:spLocks xmlns:a="http://schemas.openxmlformats.org/drawingml/2006/main" noChangeArrowheads="1"/>
        </cdr:cNvSpPr>
      </cdr:nvSpPr>
      <cdr:spPr bwMode="auto">
        <a:xfrm xmlns:a="http://schemas.openxmlformats.org/drawingml/2006/main">
          <a:off x="4540705" y="3083551"/>
          <a:ext cx="834802" cy="16311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900" u="none">
              <a:solidFill>
                <a:schemeClr val="tx1"/>
              </a:solidFill>
              <a:effectLst/>
              <a:latin typeface="Source Sans Pro Light" panose="020B0403030403020204" pitchFamily="34" charset="0"/>
              <a:ea typeface="+mn-ea"/>
              <a:cs typeface="+mn-cs"/>
            </a:rPr>
            <a:t>    © AFI 2018</a:t>
          </a:r>
          <a:endParaRPr lang="it-IT" sz="900" b="0" i="0" u="none" strike="noStrike" baseline="0">
            <a:solidFill>
              <a:schemeClr val="tx1"/>
            </a:solidFill>
            <a:latin typeface="Source Sans Pro Light" panose="020B0403030403020204"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0.02119</cdr:x>
      <cdr:y>0.92162</cdr:y>
    </cdr:from>
    <cdr:to>
      <cdr:x>0.60215</cdr:x>
      <cdr:y>1</cdr:y>
    </cdr:to>
    <cdr:sp macro="" textlink="">
      <cdr:nvSpPr>
        <cdr:cNvPr id="2" name="Fuss1"/>
        <cdr:cNvSpPr txBox="1">
          <a:spLocks xmlns:a="http://schemas.openxmlformats.org/drawingml/2006/main" noChangeArrowheads="1"/>
        </cdr:cNvSpPr>
      </cdr:nvSpPr>
      <cdr:spPr bwMode="auto">
        <a:xfrm xmlns:a="http://schemas.openxmlformats.org/drawingml/2006/main">
          <a:off x="113976" y="3136900"/>
          <a:ext cx="3124526" cy="26677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900" u="none">
              <a:effectLst/>
              <a:latin typeface="Source Sans Pro Light" panose="020B0403030403020204" pitchFamily="34" charset="0"/>
              <a:ea typeface="+mn-ea"/>
              <a:cs typeface="+mn-cs"/>
            </a:rPr>
            <a:t>    Quelle:  </a:t>
          </a:r>
          <a:r>
            <a:rPr kumimoji="0" lang="en-US" sz="900" b="0" i="0" u="none" strike="noStrike" kern="0" cap="none" spc="0" normalizeH="0" baseline="0" noProof="0">
              <a:ln>
                <a:noFill/>
              </a:ln>
              <a:solidFill>
                <a:srgbClr val="000000"/>
              </a:solidFill>
              <a:effectLst/>
              <a:uLnTx/>
              <a:uFillTx/>
              <a:latin typeface="Source Sans Pro Light" panose="020B0403030403020204" pitchFamily="34" charset="0"/>
              <a:ea typeface="+mn-ea"/>
              <a:cs typeface="+mn-cs"/>
            </a:rPr>
            <a:t>Praktikasurvey 2017 | Fonte: Indagine sui tirocini 2017</a:t>
          </a:r>
          <a:endParaRPr kumimoji="0" lang="it-IT" sz="900" b="0" i="0" u="none" strike="noStrike" kern="0" cap="none" spc="0" normalizeH="0" baseline="0" noProof="0">
            <a:ln>
              <a:noFill/>
            </a:ln>
            <a:solidFill>
              <a:srgbClr val="000000"/>
            </a:solidFill>
            <a:effectLst/>
            <a:uLnTx/>
            <a:uFillTx/>
            <a:latin typeface="Source Sans Pro Light" panose="020B0403030403020204" pitchFamily="34" charset="0"/>
            <a:ea typeface="+mn-ea"/>
            <a:cs typeface="+mn-cs"/>
          </a:endParaRPr>
        </a:p>
        <a:p xmlns:a="http://schemas.openxmlformats.org/drawingml/2006/main">
          <a:endParaRPr lang="it-IT" sz="900" b="0" i="0" u="none" strike="noStrike" baseline="0">
            <a:solidFill>
              <a:srgbClr val="000000"/>
            </a:solidFill>
            <a:latin typeface="Source Sans Pro Light" panose="020B0403030403020204" pitchFamily="34" charset="0"/>
          </a:endParaRPr>
        </a:p>
      </cdr:txBody>
    </cdr:sp>
  </cdr:relSizeAnchor>
  <cdr:relSizeAnchor xmlns:cdr="http://schemas.openxmlformats.org/drawingml/2006/chartDrawing">
    <cdr:from>
      <cdr:x>0.84478</cdr:x>
      <cdr:y>0.91288</cdr:y>
    </cdr:from>
    <cdr:to>
      <cdr:x>1</cdr:x>
      <cdr:y>0.9608</cdr:y>
    </cdr:to>
    <cdr:sp macro="" textlink="">
      <cdr:nvSpPr>
        <cdr:cNvPr id="4" name="Fuss2"/>
        <cdr:cNvSpPr txBox="1">
          <a:spLocks xmlns:a="http://schemas.openxmlformats.org/drawingml/2006/main" noChangeArrowheads="1"/>
        </cdr:cNvSpPr>
      </cdr:nvSpPr>
      <cdr:spPr bwMode="auto">
        <a:xfrm xmlns:a="http://schemas.openxmlformats.org/drawingml/2006/main">
          <a:off x="4543427" y="3107136"/>
          <a:ext cx="834802" cy="16311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900" u="none">
              <a:solidFill>
                <a:schemeClr val="tx1"/>
              </a:solidFill>
              <a:effectLst/>
              <a:latin typeface="Source Sans Pro Light" panose="020B0403030403020204" pitchFamily="34" charset="0"/>
              <a:ea typeface="+mn-ea"/>
              <a:cs typeface="+mn-cs"/>
            </a:rPr>
            <a:t>    © AFI 2018</a:t>
          </a:r>
          <a:endParaRPr lang="it-IT" sz="900" b="0" i="0" u="none" strike="noStrike" baseline="0">
            <a:solidFill>
              <a:schemeClr val="tx1"/>
            </a:solidFill>
            <a:latin typeface="Source Sans Pro Light" panose="020B0403030403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0.00614</cdr:x>
      <cdr:y>0.92434</cdr:y>
    </cdr:from>
    <cdr:to>
      <cdr:x>0.65641</cdr:x>
      <cdr:y>1</cdr:y>
    </cdr:to>
    <cdr:sp macro="" textlink="">
      <cdr:nvSpPr>
        <cdr:cNvPr id="4" name="Fuss1"/>
        <cdr:cNvSpPr txBox="1">
          <a:spLocks xmlns:a="http://schemas.openxmlformats.org/drawingml/2006/main" noChangeArrowheads="1"/>
        </cdr:cNvSpPr>
      </cdr:nvSpPr>
      <cdr:spPr bwMode="auto">
        <a:xfrm xmlns:a="http://schemas.openxmlformats.org/drawingml/2006/main">
          <a:off x="38709" y="4004422"/>
          <a:ext cx="4099582" cy="3277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u="none">
              <a:effectLst/>
              <a:latin typeface="Source Sans Pro Light" panose="020B0403030403020204" pitchFamily="34" charset="0"/>
              <a:ea typeface="+mn-ea"/>
              <a:cs typeface="+mn-cs"/>
            </a:rPr>
            <a:t>(*) Ohne Primarbereich | Senza scienze della formazione primaria</a:t>
          </a:r>
        </a:p>
        <a:p xmlns:a="http://schemas.openxmlformats.org/drawingml/2006/main">
          <a:r>
            <a:rPr lang="en-US" sz="900" b="0" i="0" u="none" strike="noStrike" baseline="0">
              <a:solidFill>
                <a:srgbClr val="000000"/>
              </a:solidFill>
              <a:effectLst/>
              <a:latin typeface="Source Sans Pro Light" panose="020B0403030403020204" pitchFamily="34" charset="0"/>
              <a:ea typeface="+mn-ea"/>
              <a:cs typeface="+mn-cs"/>
            </a:rPr>
            <a:t>(**) Ohne Südtirol | Senza Alto Adige</a:t>
          </a:r>
          <a:endParaRPr lang="it-IT" sz="900" b="0" i="0" u="none" strike="noStrike" baseline="0">
            <a:solidFill>
              <a:srgbClr val="000000"/>
            </a:solidFill>
            <a:latin typeface="Source Sans Pro Light" panose="020B0403030403020204" pitchFamily="34" charset="0"/>
          </a:endParaRPr>
        </a:p>
      </cdr:txBody>
    </cdr:sp>
  </cdr:relSizeAnchor>
</c:userShapes>
</file>

<file path=xl/theme/theme1.xml><?xml version="1.0" encoding="utf-8"?>
<a:theme xmlns:a="http://schemas.openxmlformats.org/drawingml/2006/main" name="afi_thema">
  <a:themeElements>
    <a:clrScheme name="afi_farben">
      <a:dk1>
        <a:srgbClr val="000000"/>
      </a:dk1>
      <a:lt1>
        <a:srgbClr val="FFFFFF"/>
      </a:lt1>
      <a:dk2>
        <a:srgbClr val="000000"/>
      </a:dk2>
      <a:lt2>
        <a:srgbClr val="FFFFFF"/>
      </a:lt2>
      <a:accent1>
        <a:srgbClr val="2A5EAD"/>
      </a:accent1>
      <a:accent2>
        <a:srgbClr val="CE1E27"/>
      </a:accent2>
      <a:accent3>
        <a:srgbClr val="A2AAB3"/>
      </a:accent3>
      <a:accent4>
        <a:srgbClr val="5B6066"/>
      </a:accent4>
      <a:accent5>
        <a:srgbClr val="A2AAB3"/>
      </a:accent5>
      <a:accent6>
        <a:srgbClr val="A2AAB3"/>
      </a:accent6>
      <a:hlink>
        <a:srgbClr val="0070C0"/>
      </a:hlink>
      <a:folHlink>
        <a:srgbClr val="7030A0"/>
      </a:folHlink>
    </a:clrScheme>
    <a:fontScheme name="Personalizzato 1">
      <a:majorFont>
        <a:latin typeface="Source Sans Pro Light"/>
        <a:ea typeface=""/>
        <a:cs typeface=""/>
      </a:majorFont>
      <a:minorFont>
        <a:latin typeface="Source Sans Pr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afi_thema" id="{5E674C60-F09D-4312-8068-7FACF82C0D45}" vid="{787FBDFF-550B-4233-A6F2-518C6B399571}"/>
    </a:ext>
  </a:extLst>
</a:theme>
</file>

<file path=xl/theme/themeOverride1.xml><?xml version="1.0" encoding="utf-8"?>
<a:themeOverride xmlns:a="http://schemas.openxmlformats.org/drawingml/2006/main">
  <a:clrScheme name="afi_farben">
    <a:dk1>
      <a:srgbClr val="000000"/>
    </a:dk1>
    <a:lt1>
      <a:srgbClr val="FFFFFF"/>
    </a:lt1>
    <a:dk2>
      <a:srgbClr val="000000"/>
    </a:dk2>
    <a:lt2>
      <a:srgbClr val="FFFFFF"/>
    </a:lt2>
    <a:accent1>
      <a:srgbClr val="2A5EAD"/>
    </a:accent1>
    <a:accent2>
      <a:srgbClr val="CE1E27"/>
    </a:accent2>
    <a:accent3>
      <a:srgbClr val="A2AAB3"/>
    </a:accent3>
    <a:accent4>
      <a:srgbClr val="5B6066"/>
    </a:accent4>
    <a:accent5>
      <a:srgbClr val="A2AAB3"/>
    </a:accent5>
    <a:accent6>
      <a:srgbClr val="A2AAB3"/>
    </a:accent6>
    <a:hlink>
      <a:srgbClr val="0070C0"/>
    </a:hlink>
    <a:folHlink>
      <a:srgbClr val="7030A0"/>
    </a:folHlink>
  </a:clrScheme>
  <a:fontScheme name="Personalizzato 1">
    <a:majorFont>
      <a:latin typeface="Source Sans Pro Light"/>
      <a:ea typeface=""/>
      <a:cs typeface=""/>
    </a:majorFont>
    <a:minorFont>
      <a:latin typeface="Source Sans Pr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2.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3.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5.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Q75"/>
  <sheetViews>
    <sheetView topLeftCell="A7" zoomScale="70" zoomScaleNormal="70" workbookViewId="0">
      <selection activeCell="A25" sqref="A25"/>
    </sheetView>
  </sheetViews>
  <sheetFormatPr baseColWidth="10" defaultColWidth="9.140625" defaultRowHeight="15"/>
  <cols>
    <col min="1" max="1" width="64" bestFit="1" customWidth="1"/>
    <col min="5" max="5" width="35.5703125" customWidth="1"/>
    <col min="7" max="7" width="55.85546875" customWidth="1"/>
    <col min="9" max="9" width="54.5703125" customWidth="1"/>
    <col min="10" max="10" width="12.140625" customWidth="1"/>
    <col min="17" max="17" width="10.85546875" customWidth="1"/>
  </cols>
  <sheetData>
    <row r="1" spans="1:16" ht="30">
      <c r="A1" s="277" t="s">
        <v>367</v>
      </c>
      <c r="B1" s="278"/>
      <c r="C1" s="279"/>
      <c r="E1" s="1221" t="s">
        <v>1518</v>
      </c>
      <c r="J1" s="264"/>
      <c r="K1" s="265"/>
      <c r="L1" s="265"/>
      <c r="M1" s="266"/>
    </row>
    <row r="2" spans="1:16" ht="30">
      <c r="A2" s="1219" t="s">
        <v>1468</v>
      </c>
      <c r="B2" s="281"/>
      <c r="C2" s="282"/>
      <c r="E2" s="1222" t="s">
        <v>1519</v>
      </c>
      <c r="I2" s="267"/>
      <c r="J2" s="1762" t="s">
        <v>700</v>
      </c>
      <c r="K2" s="268"/>
      <c r="L2" s="269"/>
    </row>
    <row r="3" spans="1:16" ht="30">
      <c r="A3" s="1219" t="s">
        <v>1474</v>
      </c>
      <c r="B3" s="281"/>
      <c r="C3" s="282"/>
      <c r="E3" s="1222" t="s">
        <v>1520</v>
      </c>
      <c r="I3" s="267"/>
      <c r="J3" s="1763" t="s">
        <v>701</v>
      </c>
      <c r="K3" s="268"/>
      <c r="L3" s="269"/>
    </row>
    <row r="4" spans="1:16" ht="30">
      <c r="A4" s="1219" t="s">
        <v>1475</v>
      </c>
      <c r="B4" s="281"/>
      <c r="C4" s="282"/>
      <c r="E4" s="1223" t="s">
        <v>1521</v>
      </c>
      <c r="I4" s="270"/>
      <c r="J4" s="271"/>
      <c r="K4" s="271"/>
      <c r="L4" s="272"/>
    </row>
    <row r="5" spans="1:16" ht="30">
      <c r="A5" s="1219" t="s">
        <v>1476</v>
      </c>
      <c r="B5" s="281"/>
      <c r="C5" s="282"/>
      <c r="E5" s="245" t="s">
        <v>2094</v>
      </c>
    </row>
    <row r="6" spans="1:16" ht="30">
      <c r="A6" s="1219" t="s">
        <v>1609</v>
      </c>
      <c r="B6" s="281"/>
      <c r="C6" s="282"/>
    </row>
    <row r="7" spans="1:16" ht="30">
      <c r="A7" s="1219" t="s">
        <v>1478</v>
      </c>
      <c r="B7" s="281"/>
      <c r="C7" s="282"/>
    </row>
    <row r="8" spans="1:16">
      <c r="A8" s="280"/>
      <c r="B8" s="281"/>
      <c r="C8" s="282"/>
    </row>
    <row r="9" spans="1:16" ht="30">
      <c r="A9" s="280" t="s">
        <v>463</v>
      </c>
      <c r="B9" s="281"/>
      <c r="C9" s="282"/>
      <c r="E9" s="1759" t="s">
        <v>1522</v>
      </c>
    </row>
    <row r="10" spans="1:16" ht="30">
      <c r="A10" s="283"/>
      <c r="B10" s="284"/>
      <c r="C10" s="285"/>
      <c r="E10" s="1760" t="s">
        <v>1523</v>
      </c>
    </row>
    <row r="11" spans="1:16" ht="30">
      <c r="E11" s="1760" t="s">
        <v>1524</v>
      </c>
    </row>
    <row r="12" spans="1:16" ht="30">
      <c r="A12" s="277" t="s">
        <v>48</v>
      </c>
      <c r="B12" s="278"/>
      <c r="C12" s="279"/>
      <c r="E12" s="1761" t="s">
        <v>1525</v>
      </c>
    </row>
    <row r="13" spans="1:16">
      <c r="A13" s="280" t="s">
        <v>365</v>
      </c>
      <c r="B13" s="281"/>
      <c r="C13" s="282"/>
      <c r="I13" s="277"/>
      <c r="J13" s="278"/>
      <c r="K13" s="278"/>
      <c r="L13" s="278"/>
      <c r="M13" s="278"/>
      <c r="N13" s="278"/>
      <c r="O13" s="278"/>
      <c r="P13" s="279"/>
    </row>
    <row r="14" spans="1:16" ht="30">
      <c r="A14" s="1219" t="s">
        <v>1479</v>
      </c>
      <c r="B14" s="281"/>
      <c r="C14" s="282"/>
      <c r="I14" s="281" t="s">
        <v>366</v>
      </c>
      <c r="K14" s="281"/>
      <c r="L14" s="281"/>
      <c r="M14" s="281"/>
      <c r="N14" s="281"/>
      <c r="O14" s="281"/>
      <c r="P14" s="282"/>
    </row>
    <row r="15" spans="1:16" ht="30">
      <c r="A15" s="289" t="s">
        <v>1483</v>
      </c>
      <c r="B15" s="287"/>
      <c r="C15" s="288"/>
      <c r="I15" s="1219" t="s">
        <v>1468</v>
      </c>
      <c r="K15" s="281"/>
      <c r="L15" s="281"/>
      <c r="M15" s="281"/>
      <c r="N15" s="281"/>
      <c r="O15" s="281"/>
      <c r="P15" s="282"/>
    </row>
    <row r="16" spans="1:16" s="263" customFormat="1" ht="30">
      <c r="A16" s="289" t="s">
        <v>1480</v>
      </c>
      <c r="B16" s="287"/>
      <c r="C16" s="288"/>
      <c r="G16"/>
      <c r="H16"/>
      <c r="I16" s="1218" t="s">
        <v>1469</v>
      </c>
      <c r="K16" s="287"/>
      <c r="L16" s="287"/>
      <c r="M16" s="287"/>
      <c r="N16" s="287"/>
      <c r="O16" s="287"/>
      <c r="P16" s="288"/>
    </row>
    <row r="17" spans="1:16" s="263" customFormat="1" ht="30">
      <c r="A17" s="289" t="s">
        <v>1481</v>
      </c>
      <c r="B17" s="287"/>
      <c r="C17" s="288"/>
      <c r="E17" s="1764" t="s">
        <v>1526</v>
      </c>
      <c r="I17" s="1218" t="s">
        <v>1472</v>
      </c>
      <c r="K17" s="287"/>
      <c r="L17" s="287"/>
      <c r="M17" s="287"/>
      <c r="N17" s="287"/>
      <c r="O17" s="287"/>
      <c r="P17" s="288"/>
    </row>
    <row r="18" spans="1:16" s="263" customFormat="1" ht="60">
      <c r="A18" s="289" t="s">
        <v>1482</v>
      </c>
      <c r="B18" s="287"/>
      <c r="C18" s="288"/>
      <c r="E18" s="1765" t="s">
        <v>1527</v>
      </c>
      <c r="H18"/>
      <c r="I18" s="1218" t="s">
        <v>1470</v>
      </c>
      <c r="K18" s="287"/>
      <c r="L18" s="287"/>
      <c r="M18" s="287"/>
      <c r="N18" s="287"/>
      <c r="O18" s="287"/>
      <c r="P18" s="288"/>
    </row>
    <row r="19" spans="1:16" s="263" customFormat="1" ht="30">
      <c r="A19" s="280"/>
      <c r="B19" s="281"/>
      <c r="C19" s="282"/>
      <c r="G19"/>
      <c r="H19"/>
      <c r="I19" s="1218" t="s">
        <v>1471</v>
      </c>
      <c r="K19" s="287"/>
      <c r="L19" s="287"/>
      <c r="M19" s="287"/>
      <c r="N19" s="287"/>
      <c r="O19" s="287"/>
      <c r="P19" s="288"/>
    </row>
    <row r="20" spans="1:16" ht="30">
      <c r="A20" s="289" t="s">
        <v>442</v>
      </c>
      <c r="B20" s="281"/>
      <c r="C20" s="282"/>
      <c r="I20" s="281"/>
      <c r="K20" s="281"/>
      <c r="L20" s="281"/>
      <c r="M20" s="281"/>
      <c r="N20" s="281"/>
      <c r="O20" s="281"/>
      <c r="P20" s="282"/>
    </row>
    <row r="21" spans="1:16" ht="30">
      <c r="A21" s="283"/>
      <c r="B21" s="284"/>
      <c r="C21" s="285"/>
      <c r="I21" s="1218" t="s">
        <v>1473</v>
      </c>
      <c r="K21" s="281"/>
      <c r="L21" s="281"/>
      <c r="M21" s="281"/>
      <c r="N21" s="281"/>
      <c r="O21" s="281"/>
      <c r="P21" s="282"/>
    </row>
    <row r="22" spans="1:16">
      <c r="I22" s="283"/>
      <c r="J22" s="284"/>
      <c r="K22" s="284"/>
      <c r="L22" s="284"/>
      <c r="M22" s="284"/>
      <c r="N22" s="284"/>
      <c r="O22" s="284"/>
      <c r="P22" s="285"/>
    </row>
    <row r="23" spans="1:16" ht="30">
      <c r="G23" s="274" t="s">
        <v>1528</v>
      </c>
    </row>
    <row r="24" spans="1:16" ht="30">
      <c r="G24" s="275" t="s">
        <v>1529</v>
      </c>
    </row>
    <row r="25" spans="1:16">
      <c r="A25" t="s">
        <v>466</v>
      </c>
      <c r="G25" s="273" t="s">
        <v>1530</v>
      </c>
    </row>
    <row r="26" spans="1:16" ht="30">
      <c r="G26" s="275" t="s">
        <v>1531</v>
      </c>
    </row>
    <row r="27" spans="1:16" ht="30.75" thickBot="1">
      <c r="A27" s="260" t="s">
        <v>182</v>
      </c>
      <c r="G27" s="276" t="s">
        <v>1532</v>
      </c>
    </row>
    <row r="28" spans="1:16" ht="30.75" thickTop="1">
      <c r="A28" s="274" t="s">
        <v>1484</v>
      </c>
      <c r="I28" s="325" t="s">
        <v>412</v>
      </c>
      <c r="J28" s="326"/>
      <c r="K28" s="326"/>
      <c r="L28" s="327"/>
      <c r="M28" s="327"/>
      <c r="N28" s="327"/>
      <c r="O28" s="327"/>
      <c r="P28" s="328"/>
    </row>
    <row r="29" spans="1:16" ht="30">
      <c r="A29" s="275" t="s">
        <v>1485</v>
      </c>
      <c r="G29" s="292" t="s">
        <v>264</v>
      </c>
      <c r="I29" s="280" t="s">
        <v>385</v>
      </c>
      <c r="J29" s="281"/>
      <c r="K29" s="281"/>
      <c r="L29" s="268"/>
      <c r="M29" s="268"/>
      <c r="N29" s="268"/>
      <c r="O29" s="268"/>
      <c r="P29" s="330"/>
    </row>
    <row r="30" spans="1:16" ht="30">
      <c r="A30" s="275" t="s">
        <v>1486</v>
      </c>
      <c r="G30" s="1225" t="s">
        <v>1534</v>
      </c>
      <c r="I30" s="1220" t="s">
        <v>1504</v>
      </c>
      <c r="J30" s="281"/>
      <c r="K30" s="281"/>
      <c r="L30" s="268"/>
      <c r="M30" s="268"/>
      <c r="N30" s="268"/>
      <c r="O30" s="268"/>
      <c r="P30" s="330"/>
    </row>
    <row r="31" spans="1:16" ht="30">
      <c r="A31" s="275" t="s">
        <v>1487</v>
      </c>
      <c r="G31" s="1225" t="s">
        <v>1535</v>
      </c>
      <c r="I31" s="1220" t="s">
        <v>1505</v>
      </c>
      <c r="J31" s="281"/>
      <c r="K31" s="281"/>
      <c r="L31" s="268"/>
      <c r="M31" s="268"/>
      <c r="N31" s="268"/>
      <c r="O31" s="268"/>
      <c r="P31" s="330"/>
    </row>
    <row r="32" spans="1:16" ht="30">
      <c r="A32" s="275" t="s">
        <v>1488</v>
      </c>
      <c r="G32" s="1225" t="s">
        <v>1536</v>
      </c>
      <c r="I32" s="1220" t="s">
        <v>1506</v>
      </c>
      <c r="J32" s="281"/>
      <c r="K32" s="281"/>
      <c r="L32" s="268"/>
      <c r="M32" s="268"/>
      <c r="N32" s="268"/>
      <c r="O32" s="268"/>
      <c r="P32" s="330"/>
    </row>
    <row r="33" spans="1:17" ht="30">
      <c r="A33" s="275" t="s">
        <v>1489</v>
      </c>
      <c r="G33" s="1225" t="s">
        <v>1537</v>
      </c>
      <c r="I33" s="1220" t="s">
        <v>1507</v>
      </c>
      <c r="J33" s="281"/>
      <c r="K33" s="281"/>
      <c r="L33" s="268"/>
      <c r="M33" s="268"/>
      <c r="N33" s="268"/>
      <c r="O33" s="268"/>
      <c r="P33" s="330"/>
    </row>
    <row r="34" spans="1:17" ht="30">
      <c r="A34" s="276" t="s">
        <v>1533</v>
      </c>
      <c r="G34" s="1226" t="s">
        <v>1538</v>
      </c>
      <c r="I34" s="1220" t="s">
        <v>1508</v>
      </c>
      <c r="J34" s="281"/>
      <c r="K34" s="281"/>
      <c r="L34" s="268"/>
      <c r="M34" s="268"/>
      <c r="N34" s="268"/>
      <c r="O34" s="268"/>
      <c r="P34" s="330"/>
    </row>
    <row r="35" spans="1:17">
      <c r="A35" s="291" t="s">
        <v>263</v>
      </c>
      <c r="I35" s="329"/>
      <c r="J35" s="281"/>
      <c r="K35" s="281"/>
      <c r="L35" s="268"/>
      <c r="M35" s="268"/>
      <c r="N35" s="268"/>
      <c r="O35" s="268"/>
      <c r="P35" s="330"/>
    </row>
    <row r="36" spans="1:17" ht="30">
      <c r="A36" s="274" t="s">
        <v>1490</v>
      </c>
      <c r="I36" s="329" t="s">
        <v>364</v>
      </c>
      <c r="J36" s="281"/>
      <c r="K36" s="281"/>
      <c r="L36" s="268"/>
      <c r="M36" s="268"/>
      <c r="N36" s="268"/>
      <c r="O36" s="268"/>
      <c r="P36" s="330"/>
    </row>
    <row r="37" spans="1:17" ht="15.75" thickBot="1">
      <c r="A37" s="275" t="s">
        <v>324</v>
      </c>
      <c r="I37" s="331"/>
      <c r="J37" s="332"/>
      <c r="K37" s="332"/>
      <c r="L37" s="333"/>
      <c r="M37" s="333"/>
      <c r="N37" s="333"/>
      <c r="O37" s="333"/>
      <c r="P37" s="334"/>
    </row>
    <row r="38" spans="1:17" ht="31.5" thickTop="1" thickBot="1">
      <c r="A38" s="275" t="s">
        <v>1491</v>
      </c>
    </row>
    <row r="39" spans="1:17" ht="30.75" thickTop="1">
      <c r="A39" s="275" t="s">
        <v>1492</v>
      </c>
      <c r="I39" s="325" t="s">
        <v>413</v>
      </c>
      <c r="J39" s="326"/>
      <c r="K39" s="326"/>
      <c r="L39" s="327"/>
      <c r="M39" s="327"/>
      <c r="N39" s="327"/>
      <c r="O39" s="327"/>
      <c r="P39" s="327"/>
      <c r="Q39" s="328"/>
    </row>
    <row r="40" spans="1:17" ht="45">
      <c r="A40" s="276" t="s">
        <v>1493</v>
      </c>
      <c r="I40" s="329" t="s">
        <v>385</v>
      </c>
      <c r="J40" s="281"/>
      <c r="K40" s="281"/>
      <c r="L40" s="268"/>
      <c r="M40" s="268"/>
      <c r="N40" s="268"/>
      <c r="O40" s="268"/>
      <c r="P40" s="268"/>
      <c r="Q40" s="330"/>
    </row>
    <row r="41" spans="1:17">
      <c r="I41" s="335" t="s">
        <v>1464</v>
      </c>
      <c r="J41" s="287"/>
      <c r="K41" s="287"/>
      <c r="L41" s="268"/>
      <c r="M41" s="268"/>
      <c r="N41" s="268"/>
      <c r="O41" s="268"/>
      <c r="P41" s="268"/>
      <c r="Q41" s="330"/>
    </row>
    <row r="42" spans="1:17" s="260" customFormat="1">
      <c r="A42" s="292" t="s">
        <v>266</v>
      </c>
      <c r="F42"/>
      <c r="G42"/>
      <c r="H42"/>
      <c r="I42" s="335" t="s">
        <v>1465</v>
      </c>
      <c r="J42" s="287"/>
      <c r="K42" s="287"/>
      <c r="L42" s="268"/>
      <c r="M42" s="268"/>
      <c r="N42" s="268"/>
      <c r="O42" s="268"/>
      <c r="P42" s="268"/>
      <c r="Q42" s="330"/>
    </row>
    <row r="43" spans="1:17" ht="30">
      <c r="A43" s="274" t="s">
        <v>1494</v>
      </c>
      <c r="I43" s="335" t="s">
        <v>1466</v>
      </c>
      <c r="J43" s="287"/>
      <c r="K43" s="287"/>
      <c r="L43" s="268"/>
      <c r="M43" s="268"/>
      <c r="N43" s="268"/>
      <c r="O43" s="268"/>
      <c r="P43" s="268"/>
      <c r="Q43" s="330"/>
    </row>
    <row r="44" spans="1:17" ht="30">
      <c r="A44" s="275" t="s">
        <v>1495</v>
      </c>
      <c r="I44" s="335" t="s">
        <v>1467</v>
      </c>
      <c r="J44" s="287"/>
      <c r="K44" s="287"/>
      <c r="L44" s="268"/>
      <c r="M44" s="268"/>
      <c r="N44" s="268"/>
      <c r="O44" s="268"/>
      <c r="P44" s="268"/>
      <c r="Q44" s="330"/>
    </row>
    <row r="45" spans="1:17" ht="30">
      <c r="A45" s="275" t="s">
        <v>1496</v>
      </c>
      <c r="I45" s="329"/>
      <c r="J45" s="281"/>
      <c r="K45" s="281"/>
      <c r="L45" s="268"/>
      <c r="M45" s="268"/>
      <c r="N45" s="268"/>
      <c r="O45" s="268"/>
      <c r="P45" s="268"/>
      <c r="Q45" s="330"/>
    </row>
    <row r="46" spans="1:17" ht="30">
      <c r="A46" s="275" t="s">
        <v>1497</v>
      </c>
      <c r="I46" s="335" t="s">
        <v>368</v>
      </c>
      <c r="J46" s="281"/>
      <c r="K46" s="281"/>
      <c r="L46" s="268"/>
      <c r="M46" s="268"/>
      <c r="N46" s="268"/>
      <c r="O46" s="268"/>
      <c r="P46" s="268"/>
      <c r="Q46" s="330"/>
    </row>
    <row r="47" spans="1:17" ht="30.75" thickBot="1">
      <c r="A47" s="276" t="s">
        <v>1498</v>
      </c>
      <c r="I47" s="336"/>
      <c r="J47" s="333"/>
      <c r="K47" s="333"/>
      <c r="L47" s="333"/>
      <c r="M47" s="333"/>
      <c r="N47" s="333"/>
      <c r="O47" s="333"/>
      <c r="P47" s="333"/>
      <c r="Q47" s="334"/>
    </row>
    <row r="48" spans="1:17" ht="15.75" thickTop="1"/>
    <row r="50" spans="1:16">
      <c r="A50" s="292" t="s">
        <v>384</v>
      </c>
    </row>
    <row r="51" spans="1:16" ht="30">
      <c r="A51" s="274" t="s">
        <v>1499</v>
      </c>
      <c r="I51" s="277"/>
      <c r="J51" s="278"/>
      <c r="K51" s="278"/>
      <c r="L51" s="278"/>
      <c r="M51" s="278"/>
      <c r="N51" s="278"/>
      <c r="O51" s="278"/>
      <c r="P51" s="279"/>
    </row>
    <row r="52" spans="1:16" ht="30">
      <c r="A52" s="275" t="s">
        <v>1500</v>
      </c>
      <c r="I52" s="281" t="s">
        <v>418</v>
      </c>
      <c r="K52" s="281"/>
      <c r="L52" s="281"/>
      <c r="M52" s="281"/>
      <c r="N52" s="281"/>
      <c r="O52" s="281"/>
      <c r="P52" s="282"/>
    </row>
    <row r="53" spans="1:16" ht="30">
      <c r="A53" s="275" t="s">
        <v>1501</v>
      </c>
      <c r="H53" s="1118"/>
      <c r="I53" s="1219" t="s">
        <v>1509</v>
      </c>
      <c r="K53" s="281"/>
      <c r="L53" s="281"/>
      <c r="M53" s="281"/>
      <c r="N53" s="281"/>
      <c r="O53" s="281"/>
      <c r="P53" s="282"/>
    </row>
    <row r="54" spans="1:16" ht="30">
      <c r="A54" s="275" t="s">
        <v>1502</v>
      </c>
      <c r="H54" s="1118"/>
      <c r="I54" s="1218" t="s">
        <v>1510</v>
      </c>
      <c r="K54" s="287"/>
      <c r="L54" s="287"/>
      <c r="M54" s="287"/>
      <c r="N54" s="287"/>
      <c r="O54" s="287"/>
      <c r="P54" s="288"/>
    </row>
    <row r="55" spans="1:16" ht="30">
      <c r="A55" s="276" t="s">
        <v>1503</v>
      </c>
      <c r="H55" s="1118"/>
      <c r="I55" s="1218" t="s">
        <v>1511</v>
      </c>
      <c r="K55" s="287"/>
      <c r="L55" s="287"/>
      <c r="M55" s="287"/>
      <c r="N55" s="287"/>
      <c r="O55" s="287"/>
      <c r="P55" s="288"/>
    </row>
    <row r="56" spans="1:16" ht="30">
      <c r="H56" s="1118"/>
      <c r="I56" s="1218" t="s">
        <v>1512</v>
      </c>
      <c r="K56" s="287"/>
      <c r="L56" s="287"/>
      <c r="M56" s="287"/>
      <c r="N56" s="287"/>
      <c r="O56" s="287"/>
      <c r="P56" s="288"/>
    </row>
    <row r="57" spans="1:16" ht="30">
      <c r="A57" s="1278" t="s">
        <v>307</v>
      </c>
      <c r="I57" s="1218" t="s">
        <v>1513</v>
      </c>
      <c r="K57" s="287"/>
      <c r="L57" s="287"/>
      <c r="M57" s="287"/>
      <c r="N57" s="287"/>
      <c r="O57" s="287"/>
      <c r="P57" s="288"/>
    </row>
    <row r="58" spans="1:16">
      <c r="A58" s="1816" t="s">
        <v>369</v>
      </c>
      <c r="I58" s="281"/>
      <c r="K58" s="281"/>
      <c r="L58" s="281"/>
      <c r="M58" s="281"/>
      <c r="N58" s="281"/>
      <c r="O58" s="281"/>
      <c r="P58" s="282"/>
    </row>
    <row r="59" spans="1:16">
      <c r="A59" s="1817"/>
      <c r="I59" s="287" t="s">
        <v>464</v>
      </c>
      <c r="K59" s="281"/>
      <c r="L59" s="281"/>
      <c r="M59" s="281"/>
      <c r="N59" s="281"/>
      <c r="O59" s="281"/>
      <c r="P59" s="282"/>
    </row>
    <row r="60" spans="1:16">
      <c r="A60" s="1817" t="s">
        <v>440</v>
      </c>
      <c r="I60" s="283"/>
      <c r="J60" s="284"/>
      <c r="K60" s="284"/>
      <c r="L60" s="284"/>
      <c r="M60" s="284"/>
      <c r="N60" s="284"/>
      <c r="O60" s="284"/>
      <c r="P60" s="285"/>
    </row>
    <row r="61" spans="1:16">
      <c r="A61" s="1817"/>
    </row>
    <row r="62" spans="1:16">
      <c r="A62" s="1817" t="s">
        <v>439</v>
      </c>
    </row>
    <row r="63" spans="1:16">
      <c r="A63" s="1817"/>
      <c r="I63" s="277"/>
      <c r="J63" s="278"/>
      <c r="K63" s="278"/>
      <c r="L63" s="278"/>
      <c r="M63" s="278"/>
      <c r="N63" s="278"/>
      <c r="O63" s="278"/>
      <c r="P63" s="279"/>
    </row>
    <row r="64" spans="1:16">
      <c r="A64" s="1817" t="s">
        <v>181</v>
      </c>
      <c r="I64" s="281" t="s">
        <v>438</v>
      </c>
      <c r="K64" s="281"/>
      <c r="L64" s="281"/>
      <c r="M64" s="281"/>
      <c r="N64" s="281"/>
      <c r="O64" s="281"/>
      <c r="P64" s="282"/>
    </row>
    <row r="65" spans="1:16" ht="30">
      <c r="A65" s="1817"/>
      <c r="I65" s="1219" t="s">
        <v>1587</v>
      </c>
      <c r="K65" s="281"/>
      <c r="L65" s="281"/>
      <c r="M65" s="281"/>
      <c r="N65" s="281"/>
      <c r="O65" s="281"/>
      <c r="P65" s="282"/>
    </row>
    <row r="66" spans="1:16" ht="30">
      <c r="H66" s="1111"/>
      <c r="I66" s="1218" t="s">
        <v>1514</v>
      </c>
      <c r="K66" s="287"/>
      <c r="L66" s="287"/>
      <c r="M66" s="287"/>
      <c r="N66" s="287"/>
      <c r="O66" s="287"/>
      <c r="P66" s="288"/>
    </row>
    <row r="67" spans="1:16" ht="30">
      <c r="H67" s="1111"/>
      <c r="I67" s="1218" t="s">
        <v>1515</v>
      </c>
      <c r="K67" s="287"/>
      <c r="L67" s="287"/>
      <c r="M67" s="287"/>
      <c r="N67" s="287"/>
      <c r="O67" s="287"/>
      <c r="P67" s="288"/>
    </row>
    <row r="68" spans="1:16" ht="30">
      <c r="H68" s="1111"/>
      <c r="I68" s="1218" t="s">
        <v>1516</v>
      </c>
      <c r="K68" s="287"/>
      <c r="L68" s="287"/>
      <c r="M68" s="287"/>
      <c r="N68" s="287"/>
      <c r="O68" s="287"/>
      <c r="P68" s="288"/>
    </row>
    <row r="69" spans="1:16" ht="30">
      <c r="A69" t="s">
        <v>153</v>
      </c>
      <c r="H69" s="1111"/>
      <c r="I69" s="1218" t="s">
        <v>1517</v>
      </c>
      <c r="K69" s="287"/>
      <c r="L69" s="287"/>
      <c r="M69" s="287"/>
      <c r="N69" s="287"/>
      <c r="O69" s="287"/>
      <c r="P69" s="288"/>
    </row>
    <row r="70" spans="1:16">
      <c r="I70" s="281"/>
      <c r="K70" s="281"/>
      <c r="L70" s="281"/>
      <c r="M70" s="281"/>
      <c r="N70" s="281"/>
      <c r="O70" s="281"/>
      <c r="P70" s="282"/>
    </row>
    <row r="71" spans="1:16" ht="30">
      <c r="A71" s="245" t="s">
        <v>1641</v>
      </c>
      <c r="I71" s="287" t="s">
        <v>464</v>
      </c>
      <c r="K71" s="281"/>
      <c r="L71" s="281"/>
      <c r="M71" s="281"/>
      <c r="N71" s="281"/>
      <c r="O71" s="281"/>
      <c r="P71" s="282"/>
    </row>
    <row r="72" spans="1:16">
      <c r="A72" s="245" t="s">
        <v>1642</v>
      </c>
      <c r="I72" s="283"/>
      <c r="J72" s="284"/>
      <c r="K72" s="284"/>
      <c r="L72" s="284"/>
      <c r="M72" s="284"/>
      <c r="N72" s="284"/>
      <c r="O72" s="284"/>
      <c r="P72" s="285"/>
    </row>
    <row r="73" spans="1:16">
      <c r="A73" s="245" t="s">
        <v>1643</v>
      </c>
    </row>
    <row r="74" spans="1:16">
      <c r="A74" s="245" t="s">
        <v>1644</v>
      </c>
    </row>
    <row r="75" spans="1:16">
      <c r="A75" s="245"/>
    </row>
  </sheetData>
  <mergeCells count="4">
    <mergeCell ref="A58:A59"/>
    <mergeCell ref="A60:A61"/>
    <mergeCell ref="A62:A63"/>
    <mergeCell ref="A64:A6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38"/>
  <sheetViews>
    <sheetView zoomScale="55" zoomScaleNormal="55" workbookViewId="0">
      <selection activeCell="T24" sqref="T24"/>
    </sheetView>
  </sheetViews>
  <sheetFormatPr baseColWidth="10" defaultColWidth="9.140625" defaultRowHeight="15"/>
  <sheetData>
    <row r="1" spans="1:37" ht="15.75" thickBot="1">
      <c r="A1" s="1922" t="s">
        <v>1601</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285"/>
    </row>
    <row r="2" spans="1:37" ht="15.75" thickTop="1">
      <c r="A2" s="1923" t="s">
        <v>183</v>
      </c>
      <c r="B2" s="1923"/>
      <c r="C2" s="1926" t="s">
        <v>544</v>
      </c>
      <c r="D2" s="1926"/>
      <c r="E2" s="1926"/>
      <c r="F2" s="1926"/>
      <c r="G2" s="1926"/>
      <c r="H2" s="1926"/>
      <c r="I2" s="1926"/>
      <c r="J2" s="1926"/>
      <c r="K2" s="1926"/>
      <c r="L2" s="1926"/>
      <c r="M2" s="1926"/>
      <c r="N2" s="1926"/>
      <c r="O2" s="1926"/>
      <c r="P2" s="1926"/>
      <c r="Q2" s="1926"/>
      <c r="R2" s="1926"/>
      <c r="S2" s="1926"/>
      <c r="T2" s="1926"/>
      <c r="U2" s="1926"/>
      <c r="V2" s="1926"/>
      <c r="W2" s="1926"/>
      <c r="X2" s="1926"/>
      <c r="Y2" s="1926"/>
      <c r="Z2" s="1926"/>
      <c r="AA2" s="1926"/>
      <c r="AB2" s="1926"/>
      <c r="AC2" s="1926"/>
      <c r="AD2" s="1926"/>
      <c r="AE2" s="1926"/>
      <c r="AF2" s="1926"/>
      <c r="AG2" s="1926"/>
      <c r="AH2" s="1926"/>
      <c r="AI2" s="1926"/>
      <c r="AJ2" s="1926"/>
      <c r="AK2" s="1285"/>
    </row>
    <row r="3" spans="1:37" ht="60.75" customHeight="1">
      <c r="A3" s="1924"/>
      <c r="B3" s="1924"/>
      <c r="C3" s="1920" t="s">
        <v>545</v>
      </c>
      <c r="D3" s="1920"/>
      <c r="E3" s="1920" t="s">
        <v>546</v>
      </c>
      <c r="F3" s="1920"/>
      <c r="G3" s="1920" t="s">
        <v>547</v>
      </c>
      <c r="H3" s="1920"/>
      <c r="I3" s="1920" t="s">
        <v>548</v>
      </c>
      <c r="J3" s="1920"/>
      <c r="K3" s="1920" t="s">
        <v>549</v>
      </c>
      <c r="L3" s="1920"/>
      <c r="M3" s="1920" t="s">
        <v>550</v>
      </c>
      <c r="N3" s="1920"/>
      <c r="O3" s="1920" t="s">
        <v>551</v>
      </c>
      <c r="P3" s="1920"/>
      <c r="Q3" s="1920" t="s">
        <v>552</v>
      </c>
      <c r="R3" s="1920"/>
      <c r="S3" s="1920" t="s">
        <v>553</v>
      </c>
      <c r="T3" s="1920"/>
      <c r="U3" s="1920" t="s">
        <v>554</v>
      </c>
      <c r="V3" s="1920"/>
      <c r="W3" s="1920" t="s">
        <v>555</v>
      </c>
      <c r="X3" s="1920"/>
      <c r="Y3" s="1920" t="s">
        <v>556</v>
      </c>
      <c r="Z3" s="1920"/>
      <c r="AA3" s="1920" t="s">
        <v>557</v>
      </c>
      <c r="AB3" s="1920"/>
      <c r="AC3" s="1920" t="s">
        <v>558</v>
      </c>
      <c r="AD3" s="1920"/>
      <c r="AE3" s="1920" t="s">
        <v>559</v>
      </c>
      <c r="AF3" s="1920"/>
      <c r="AG3" s="1920" t="s">
        <v>560</v>
      </c>
      <c r="AH3" s="1920"/>
      <c r="AI3" s="1920" t="s">
        <v>561</v>
      </c>
      <c r="AJ3" s="1920"/>
      <c r="AK3" s="1285"/>
    </row>
    <row r="4" spans="1:37" ht="15.75" thickBot="1">
      <c r="A4" s="1925"/>
      <c r="B4" s="1925"/>
      <c r="C4" s="1286" t="s">
        <v>519</v>
      </c>
      <c r="D4" s="1286" t="s">
        <v>520</v>
      </c>
      <c r="E4" s="1286" t="s">
        <v>519</v>
      </c>
      <c r="F4" s="1286" t="s">
        <v>520</v>
      </c>
      <c r="G4" s="1286" t="s">
        <v>519</v>
      </c>
      <c r="H4" s="1286" t="s">
        <v>520</v>
      </c>
      <c r="I4" s="1286" t="s">
        <v>519</v>
      </c>
      <c r="J4" s="1286" t="s">
        <v>520</v>
      </c>
      <c r="K4" s="1286" t="s">
        <v>519</v>
      </c>
      <c r="L4" s="1286" t="s">
        <v>520</v>
      </c>
      <c r="M4" s="1286" t="s">
        <v>519</v>
      </c>
      <c r="N4" s="1286" t="s">
        <v>520</v>
      </c>
      <c r="O4" s="1286" t="s">
        <v>519</v>
      </c>
      <c r="P4" s="1286" t="s">
        <v>520</v>
      </c>
      <c r="Q4" s="1286" t="s">
        <v>519</v>
      </c>
      <c r="R4" s="1286" t="s">
        <v>520</v>
      </c>
      <c r="S4" s="1286" t="s">
        <v>519</v>
      </c>
      <c r="T4" s="1286" t="s">
        <v>520</v>
      </c>
      <c r="U4" s="1286" t="s">
        <v>519</v>
      </c>
      <c r="V4" s="1286" t="s">
        <v>520</v>
      </c>
      <c r="W4" s="1286" t="s">
        <v>519</v>
      </c>
      <c r="X4" s="1286" t="s">
        <v>520</v>
      </c>
      <c r="Y4" s="1286" t="s">
        <v>519</v>
      </c>
      <c r="Z4" s="1286" t="s">
        <v>520</v>
      </c>
      <c r="AA4" s="1286" t="s">
        <v>519</v>
      </c>
      <c r="AB4" s="1286" t="s">
        <v>520</v>
      </c>
      <c r="AC4" s="1286" t="s">
        <v>519</v>
      </c>
      <c r="AD4" s="1286" t="s">
        <v>520</v>
      </c>
      <c r="AE4" s="1286" t="s">
        <v>519</v>
      </c>
      <c r="AF4" s="1286" t="s">
        <v>520</v>
      </c>
      <c r="AG4" s="1286" t="s">
        <v>519</v>
      </c>
      <c r="AH4" s="1286" t="s">
        <v>520</v>
      </c>
      <c r="AI4" s="1286" t="s">
        <v>519</v>
      </c>
      <c r="AJ4" s="1286" t="s">
        <v>520</v>
      </c>
      <c r="AK4" s="1285"/>
    </row>
    <row r="5" spans="1:37" ht="36.75" thickTop="1">
      <c r="A5" s="1921" t="s">
        <v>8</v>
      </c>
      <c r="B5" s="1287" t="s">
        <v>393</v>
      </c>
      <c r="C5" s="1288">
        <v>28</v>
      </c>
      <c r="D5" s="1289">
        <v>0.5957446808510638</v>
      </c>
      <c r="E5" s="1288">
        <v>0</v>
      </c>
      <c r="F5" s="1289">
        <v>0</v>
      </c>
      <c r="G5" s="1288">
        <v>0</v>
      </c>
      <c r="H5" s="1289">
        <v>0</v>
      </c>
      <c r="I5" s="1288">
        <v>0</v>
      </c>
      <c r="J5" s="1289">
        <v>0</v>
      </c>
      <c r="K5" s="1288">
        <v>0</v>
      </c>
      <c r="L5" s="1289">
        <v>0</v>
      </c>
      <c r="M5" s="1288">
        <v>0</v>
      </c>
      <c r="N5" s="1289">
        <v>0</v>
      </c>
      <c r="O5" s="1288">
        <v>0</v>
      </c>
      <c r="P5" s="1289">
        <v>0</v>
      </c>
      <c r="Q5" s="1288">
        <v>19</v>
      </c>
      <c r="R5" s="1289">
        <v>0.40425531914893609</v>
      </c>
      <c r="S5" s="1288">
        <v>0</v>
      </c>
      <c r="T5" s="1289">
        <v>0</v>
      </c>
      <c r="U5" s="1288">
        <v>0</v>
      </c>
      <c r="V5" s="1289">
        <v>0</v>
      </c>
      <c r="W5" s="1288">
        <v>0</v>
      </c>
      <c r="X5" s="1289">
        <v>0</v>
      </c>
      <c r="Y5" s="1288">
        <v>0</v>
      </c>
      <c r="Z5" s="1289">
        <v>0</v>
      </c>
      <c r="AA5" s="1288">
        <v>0</v>
      </c>
      <c r="AB5" s="1289">
        <v>0</v>
      </c>
      <c r="AC5" s="1288">
        <v>0</v>
      </c>
      <c r="AD5" s="1289">
        <v>0</v>
      </c>
      <c r="AE5" s="1288">
        <v>0</v>
      </c>
      <c r="AF5" s="1289">
        <v>0</v>
      </c>
      <c r="AG5" s="1288">
        <v>0</v>
      </c>
      <c r="AH5" s="1289">
        <v>0</v>
      </c>
      <c r="AI5" s="1288">
        <v>0</v>
      </c>
      <c r="AJ5" s="1289">
        <v>0</v>
      </c>
      <c r="AK5" s="1285"/>
    </row>
    <row r="6" spans="1:37" ht="24">
      <c r="A6" s="1918"/>
      <c r="B6" s="1290" t="s">
        <v>394</v>
      </c>
      <c r="C6" s="1291">
        <v>0</v>
      </c>
      <c r="D6" s="1292">
        <v>0</v>
      </c>
      <c r="E6" s="1291">
        <v>0</v>
      </c>
      <c r="F6" s="1292">
        <v>0</v>
      </c>
      <c r="G6" s="1291">
        <v>28</v>
      </c>
      <c r="H6" s="1292">
        <v>0.7777777777777779</v>
      </c>
      <c r="I6" s="1291">
        <v>0</v>
      </c>
      <c r="J6" s="1292">
        <v>0</v>
      </c>
      <c r="K6" s="1291">
        <v>0</v>
      </c>
      <c r="L6" s="1292">
        <v>0</v>
      </c>
      <c r="M6" s="1291">
        <v>0</v>
      </c>
      <c r="N6" s="1292">
        <v>0</v>
      </c>
      <c r="O6" s="1291">
        <v>0</v>
      </c>
      <c r="P6" s="1292">
        <v>0</v>
      </c>
      <c r="Q6" s="1291">
        <v>0</v>
      </c>
      <c r="R6" s="1292">
        <v>0</v>
      </c>
      <c r="S6" s="1291">
        <v>6</v>
      </c>
      <c r="T6" s="1292">
        <v>0.16666666666666663</v>
      </c>
      <c r="U6" s="1291">
        <v>0</v>
      </c>
      <c r="V6" s="1292">
        <v>0</v>
      </c>
      <c r="W6" s="1291">
        <v>0</v>
      </c>
      <c r="X6" s="1292">
        <v>0</v>
      </c>
      <c r="Y6" s="1291">
        <v>2</v>
      </c>
      <c r="Z6" s="1292">
        <v>5.5555555555555552E-2</v>
      </c>
      <c r="AA6" s="1291">
        <v>0</v>
      </c>
      <c r="AB6" s="1292">
        <v>0</v>
      </c>
      <c r="AC6" s="1291">
        <v>0</v>
      </c>
      <c r="AD6" s="1292">
        <v>0</v>
      </c>
      <c r="AE6" s="1291">
        <v>0</v>
      </c>
      <c r="AF6" s="1292">
        <v>0</v>
      </c>
      <c r="AG6" s="1291">
        <v>0</v>
      </c>
      <c r="AH6" s="1292">
        <v>0</v>
      </c>
      <c r="AI6" s="1291">
        <v>0</v>
      </c>
      <c r="AJ6" s="1292">
        <v>0</v>
      </c>
      <c r="AK6" s="1285"/>
    </row>
    <row r="7" spans="1:37">
      <c r="A7" s="1918"/>
      <c r="B7" s="1290" t="s">
        <v>395</v>
      </c>
      <c r="C7" s="1291">
        <v>0</v>
      </c>
      <c r="D7" s="1292">
        <v>0</v>
      </c>
      <c r="E7" s="1291">
        <v>21</v>
      </c>
      <c r="F7" s="1292">
        <v>0.21649484536082475</v>
      </c>
      <c r="G7" s="1291">
        <v>0</v>
      </c>
      <c r="H7" s="1292">
        <v>0</v>
      </c>
      <c r="I7" s="1291">
        <v>0</v>
      </c>
      <c r="J7" s="1292">
        <v>0</v>
      </c>
      <c r="K7" s="1291">
        <v>0</v>
      </c>
      <c r="L7" s="1292">
        <v>0</v>
      </c>
      <c r="M7" s="1291">
        <v>0</v>
      </c>
      <c r="N7" s="1292">
        <v>0</v>
      </c>
      <c r="O7" s="1291">
        <v>36</v>
      </c>
      <c r="P7" s="1292">
        <v>0.37113402061855671</v>
      </c>
      <c r="Q7" s="1291">
        <v>0</v>
      </c>
      <c r="R7" s="1292">
        <v>0</v>
      </c>
      <c r="S7" s="1291">
        <v>0</v>
      </c>
      <c r="T7" s="1292">
        <v>0</v>
      </c>
      <c r="U7" s="1291">
        <v>0</v>
      </c>
      <c r="V7" s="1292">
        <v>0</v>
      </c>
      <c r="W7" s="1291">
        <v>0</v>
      </c>
      <c r="X7" s="1292">
        <v>0</v>
      </c>
      <c r="Y7" s="1291">
        <v>0</v>
      </c>
      <c r="Z7" s="1292">
        <v>0</v>
      </c>
      <c r="AA7" s="1291">
        <v>0</v>
      </c>
      <c r="AB7" s="1292">
        <v>0</v>
      </c>
      <c r="AC7" s="1291">
        <v>1</v>
      </c>
      <c r="AD7" s="1292">
        <v>1.0309278350515462E-2</v>
      </c>
      <c r="AE7" s="1291">
        <v>1</v>
      </c>
      <c r="AF7" s="1292">
        <v>1.0309278350515462E-2</v>
      </c>
      <c r="AG7" s="1291">
        <v>38</v>
      </c>
      <c r="AH7" s="1292">
        <v>0.39175257731958768</v>
      </c>
      <c r="AI7" s="1291">
        <v>0</v>
      </c>
      <c r="AJ7" s="1292">
        <v>0</v>
      </c>
      <c r="AK7" s="1285"/>
    </row>
    <row r="8" spans="1:37" ht="24">
      <c r="A8" s="1918"/>
      <c r="B8" s="1290" t="s">
        <v>396</v>
      </c>
      <c r="C8" s="1291">
        <v>0</v>
      </c>
      <c r="D8" s="1292">
        <v>0</v>
      </c>
      <c r="E8" s="1291">
        <v>0</v>
      </c>
      <c r="F8" s="1292">
        <v>0</v>
      </c>
      <c r="G8" s="1291">
        <v>0</v>
      </c>
      <c r="H8" s="1292">
        <v>0</v>
      </c>
      <c r="I8" s="1291">
        <v>4</v>
      </c>
      <c r="J8" s="1292">
        <v>0.8</v>
      </c>
      <c r="K8" s="1291">
        <v>0</v>
      </c>
      <c r="L8" s="1292">
        <v>0</v>
      </c>
      <c r="M8" s="1291">
        <v>0</v>
      </c>
      <c r="N8" s="1292">
        <v>0</v>
      </c>
      <c r="O8" s="1291">
        <v>0</v>
      </c>
      <c r="P8" s="1292">
        <v>0</v>
      </c>
      <c r="Q8" s="1291">
        <v>0</v>
      </c>
      <c r="R8" s="1292">
        <v>0</v>
      </c>
      <c r="S8" s="1291">
        <v>0</v>
      </c>
      <c r="T8" s="1292">
        <v>0</v>
      </c>
      <c r="U8" s="1291">
        <v>1</v>
      </c>
      <c r="V8" s="1292">
        <v>0.2</v>
      </c>
      <c r="W8" s="1291">
        <v>0</v>
      </c>
      <c r="X8" s="1292">
        <v>0</v>
      </c>
      <c r="Y8" s="1291">
        <v>0</v>
      </c>
      <c r="Z8" s="1292">
        <v>0</v>
      </c>
      <c r="AA8" s="1291">
        <v>0</v>
      </c>
      <c r="AB8" s="1292">
        <v>0</v>
      </c>
      <c r="AC8" s="1291">
        <v>0</v>
      </c>
      <c r="AD8" s="1292">
        <v>0</v>
      </c>
      <c r="AE8" s="1291">
        <v>0</v>
      </c>
      <c r="AF8" s="1292">
        <v>0</v>
      </c>
      <c r="AG8" s="1291">
        <v>0</v>
      </c>
      <c r="AH8" s="1292">
        <v>0</v>
      </c>
      <c r="AI8" s="1291">
        <v>0</v>
      </c>
      <c r="AJ8" s="1292">
        <v>0</v>
      </c>
      <c r="AK8" s="1285"/>
    </row>
    <row r="9" spans="1:37" ht="48">
      <c r="A9" s="1918"/>
      <c r="B9" s="1290" t="s">
        <v>397</v>
      </c>
      <c r="C9" s="1291">
        <v>0</v>
      </c>
      <c r="D9" s="1292">
        <v>0</v>
      </c>
      <c r="E9" s="1291">
        <v>0</v>
      </c>
      <c r="F9" s="1292">
        <v>0</v>
      </c>
      <c r="G9" s="1291">
        <v>0</v>
      </c>
      <c r="H9" s="1292">
        <v>0</v>
      </c>
      <c r="I9" s="1291">
        <v>0</v>
      </c>
      <c r="J9" s="1292">
        <v>0</v>
      </c>
      <c r="K9" s="1291">
        <v>98</v>
      </c>
      <c r="L9" s="1292">
        <v>0.39357429718875503</v>
      </c>
      <c r="M9" s="1291">
        <v>32</v>
      </c>
      <c r="N9" s="1292">
        <v>0.12851405622489959</v>
      </c>
      <c r="O9" s="1291">
        <v>0</v>
      </c>
      <c r="P9" s="1292">
        <v>0</v>
      </c>
      <c r="Q9" s="1291">
        <v>0</v>
      </c>
      <c r="R9" s="1292">
        <v>0</v>
      </c>
      <c r="S9" s="1291">
        <v>0</v>
      </c>
      <c r="T9" s="1292">
        <v>0</v>
      </c>
      <c r="U9" s="1291">
        <v>0</v>
      </c>
      <c r="V9" s="1292">
        <v>0</v>
      </c>
      <c r="W9" s="1291">
        <v>25</v>
      </c>
      <c r="X9" s="1292">
        <v>0.10040160642570281</v>
      </c>
      <c r="Y9" s="1291">
        <v>0</v>
      </c>
      <c r="Z9" s="1292">
        <v>0</v>
      </c>
      <c r="AA9" s="1291">
        <v>14</v>
      </c>
      <c r="AB9" s="1292">
        <v>5.6224899598393573E-2</v>
      </c>
      <c r="AC9" s="1291">
        <v>0</v>
      </c>
      <c r="AD9" s="1292">
        <v>0</v>
      </c>
      <c r="AE9" s="1291">
        <v>0</v>
      </c>
      <c r="AF9" s="1292">
        <v>0</v>
      </c>
      <c r="AG9" s="1291">
        <v>0</v>
      </c>
      <c r="AH9" s="1292">
        <v>0</v>
      </c>
      <c r="AI9" s="1291">
        <v>80</v>
      </c>
      <c r="AJ9" s="1292">
        <v>0.32128514056224899</v>
      </c>
      <c r="AK9" s="1285"/>
    </row>
    <row r="10" spans="1:37">
      <c r="A10" s="1918" t="s">
        <v>9</v>
      </c>
      <c r="B10" s="1290" t="s">
        <v>10</v>
      </c>
      <c r="C10" s="1291">
        <v>0</v>
      </c>
      <c r="D10" s="1292">
        <v>0</v>
      </c>
      <c r="E10" s="1291">
        <v>0</v>
      </c>
      <c r="F10" s="1292">
        <v>0</v>
      </c>
      <c r="G10" s="1291">
        <v>0</v>
      </c>
      <c r="H10" s="1292">
        <v>0</v>
      </c>
      <c r="I10" s="1291">
        <v>0</v>
      </c>
      <c r="J10" s="1292">
        <v>0</v>
      </c>
      <c r="K10" s="1291">
        <v>0</v>
      </c>
      <c r="L10" s="1292">
        <v>0</v>
      </c>
      <c r="M10" s="1291">
        <v>0</v>
      </c>
      <c r="N10" s="1292">
        <v>0</v>
      </c>
      <c r="O10" s="1291">
        <v>0</v>
      </c>
      <c r="P10" s="1292">
        <v>0</v>
      </c>
      <c r="Q10" s="1291">
        <v>0</v>
      </c>
      <c r="R10" s="1292">
        <v>0</v>
      </c>
      <c r="S10" s="1291">
        <v>6</v>
      </c>
      <c r="T10" s="1292">
        <v>0.12</v>
      </c>
      <c r="U10" s="1291">
        <v>1</v>
      </c>
      <c r="V10" s="1292">
        <v>0.02</v>
      </c>
      <c r="W10" s="1291">
        <v>25</v>
      </c>
      <c r="X10" s="1292">
        <v>0.5</v>
      </c>
      <c r="Y10" s="1291">
        <v>2</v>
      </c>
      <c r="Z10" s="1292">
        <v>0.04</v>
      </c>
      <c r="AA10" s="1291">
        <v>14</v>
      </c>
      <c r="AB10" s="1292">
        <v>0.28000000000000003</v>
      </c>
      <c r="AC10" s="1291">
        <v>1</v>
      </c>
      <c r="AD10" s="1292">
        <v>0.02</v>
      </c>
      <c r="AE10" s="1291">
        <v>1</v>
      </c>
      <c r="AF10" s="1292">
        <v>0.02</v>
      </c>
      <c r="AG10" s="1291">
        <v>0</v>
      </c>
      <c r="AH10" s="1292">
        <v>0</v>
      </c>
      <c r="AI10" s="1291">
        <v>0</v>
      </c>
      <c r="AJ10" s="1292">
        <v>0</v>
      </c>
      <c r="AK10" s="1285"/>
    </row>
    <row r="11" spans="1:37">
      <c r="A11" s="1918"/>
      <c r="B11" s="1290" t="s">
        <v>11</v>
      </c>
      <c r="C11" s="1291">
        <v>28</v>
      </c>
      <c r="D11" s="1292">
        <v>7.2916666666666671E-2</v>
      </c>
      <c r="E11" s="1291">
        <v>21</v>
      </c>
      <c r="F11" s="1292">
        <v>5.46875E-2</v>
      </c>
      <c r="G11" s="1291">
        <v>28</v>
      </c>
      <c r="H11" s="1292">
        <v>7.2916666666666671E-2</v>
      </c>
      <c r="I11" s="1291">
        <v>4</v>
      </c>
      <c r="J11" s="1292">
        <v>1.0416666666666664E-2</v>
      </c>
      <c r="K11" s="1291">
        <v>98</v>
      </c>
      <c r="L11" s="1292">
        <v>0.25520833333333331</v>
      </c>
      <c r="M11" s="1291">
        <v>32</v>
      </c>
      <c r="N11" s="1292">
        <v>8.3333333333333315E-2</v>
      </c>
      <c r="O11" s="1291">
        <v>36</v>
      </c>
      <c r="P11" s="1292">
        <v>9.375E-2</v>
      </c>
      <c r="Q11" s="1291">
        <v>19</v>
      </c>
      <c r="R11" s="1292">
        <v>4.9479166666666657E-2</v>
      </c>
      <c r="S11" s="1291">
        <v>0</v>
      </c>
      <c r="T11" s="1292">
        <v>0</v>
      </c>
      <c r="U11" s="1291">
        <v>0</v>
      </c>
      <c r="V11" s="1292">
        <v>0</v>
      </c>
      <c r="W11" s="1291">
        <v>0</v>
      </c>
      <c r="X11" s="1292">
        <v>0</v>
      </c>
      <c r="Y11" s="1291">
        <v>0</v>
      </c>
      <c r="Z11" s="1292">
        <v>0</v>
      </c>
      <c r="AA11" s="1291">
        <v>0</v>
      </c>
      <c r="AB11" s="1292">
        <v>0</v>
      </c>
      <c r="AC11" s="1291">
        <v>0</v>
      </c>
      <c r="AD11" s="1292">
        <v>0</v>
      </c>
      <c r="AE11" s="1291">
        <v>0</v>
      </c>
      <c r="AF11" s="1292">
        <v>0</v>
      </c>
      <c r="AG11" s="1291">
        <v>38</v>
      </c>
      <c r="AH11" s="1292">
        <v>9.8958333333333315E-2</v>
      </c>
      <c r="AI11" s="1291">
        <v>80</v>
      </c>
      <c r="AJ11" s="1292">
        <v>0.20833333333333337</v>
      </c>
      <c r="AK11" s="1285"/>
    </row>
    <row r="12" spans="1:37" ht="48">
      <c r="A12" s="1918" t="s">
        <v>521</v>
      </c>
      <c r="B12" s="1290" t="s">
        <v>12</v>
      </c>
      <c r="C12" s="1291">
        <v>1</v>
      </c>
      <c r="D12" s="1292">
        <v>4.3478260869565216E-2</v>
      </c>
      <c r="E12" s="1291">
        <v>1</v>
      </c>
      <c r="F12" s="1292">
        <v>4.3478260869565216E-2</v>
      </c>
      <c r="G12" s="1291">
        <v>0</v>
      </c>
      <c r="H12" s="1292">
        <v>0</v>
      </c>
      <c r="I12" s="1291">
        <v>4</v>
      </c>
      <c r="J12" s="1292">
        <v>0.17391304347826086</v>
      </c>
      <c r="K12" s="1291">
        <v>3</v>
      </c>
      <c r="L12" s="1292">
        <v>0.13043478260869565</v>
      </c>
      <c r="M12" s="1291">
        <v>1</v>
      </c>
      <c r="N12" s="1292">
        <v>4.3478260869565216E-2</v>
      </c>
      <c r="O12" s="1291">
        <v>5</v>
      </c>
      <c r="P12" s="1292">
        <v>0.21739130434782608</v>
      </c>
      <c r="Q12" s="1291">
        <v>1</v>
      </c>
      <c r="R12" s="1292">
        <v>4.3478260869565216E-2</v>
      </c>
      <c r="S12" s="1291">
        <v>1</v>
      </c>
      <c r="T12" s="1292">
        <v>4.3478260869565216E-2</v>
      </c>
      <c r="U12" s="1291">
        <v>1</v>
      </c>
      <c r="V12" s="1292">
        <v>4.3478260869565216E-2</v>
      </c>
      <c r="W12" s="1291">
        <v>3</v>
      </c>
      <c r="X12" s="1292">
        <v>0.13043478260869565</v>
      </c>
      <c r="Y12" s="1291">
        <v>0</v>
      </c>
      <c r="Z12" s="1292">
        <v>0</v>
      </c>
      <c r="AA12" s="1291">
        <v>1</v>
      </c>
      <c r="AB12" s="1292">
        <v>4.3478260869565216E-2</v>
      </c>
      <c r="AC12" s="1291">
        <v>0</v>
      </c>
      <c r="AD12" s="1292">
        <v>0</v>
      </c>
      <c r="AE12" s="1291">
        <v>0</v>
      </c>
      <c r="AF12" s="1292">
        <v>0</v>
      </c>
      <c r="AG12" s="1291">
        <v>0</v>
      </c>
      <c r="AH12" s="1292">
        <v>0</v>
      </c>
      <c r="AI12" s="1291">
        <v>1</v>
      </c>
      <c r="AJ12" s="1292">
        <v>4.3478260869565216E-2</v>
      </c>
      <c r="AK12" s="1285"/>
    </row>
    <row r="13" spans="1:37" ht="156">
      <c r="A13" s="1918"/>
      <c r="B13" s="1290" t="s">
        <v>13</v>
      </c>
      <c r="C13" s="1291">
        <v>27</v>
      </c>
      <c r="D13" s="1292">
        <v>6.5853658536585369E-2</v>
      </c>
      <c r="E13" s="1291">
        <v>20</v>
      </c>
      <c r="F13" s="1292">
        <v>4.878048780487805E-2</v>
      </c>
      <c r="G13" s="1291">
        <v>28</v>
      </c>
      <c r="H13" s="1292">
        <v>6.8292682926829273E-2</v>
      </c>
      <c r="I13" s="1291">
        <v>0</v>
      </c>
      <c r="J13" s="1292">
        <v>0</v>
      </c>
      <c r="K13" s="1291">
        <v>95</v>
      </c>
      <c r="L13" s="1292">
        <v>0.23170731707317074</v>
      </c>
      <c r="M13" s="1291">
        <v>31</v>
      </c>
      <c r="N13" s="1292">
        <v>7.5609756097560973E-2</v>
      </c>
      <c r="O13" s="1291">
        <v>31</v>
      </c>
      <c r="P13" s="1292">
        <v>7.5609756097560973E-2</v>
      </c>
      <c r="Q13" s="1291">
        <v>18</v>
      </c>
      <c r="R13" s="1292">
        <v>4.3902439024390241E-2</v>
      </c>
      <c r="S13" s="1291">
        <v>5</v>
      </c>
      <c r="T13" s="1292">
        <v>1.2195121951219513E-2</v>
      </c>
      <c r="U13" s="1291">
        <v>0</v>
      </c>
      <c r="V13" s="1292">
        <v>0</v>
      </c>
      <c r="W13" s="1291">
        <v>22</v>
      </c>
      <c r="X13" s="1292">
        <v>5.365853658536586E-2</v>
      </c>
      <c r="Y13" s="1291">
        <v>2</v>
      </c>
      <c r="Z13" s="1293">
        <v>4.8780487804878049E-3</v>
      </c>
      <c r="AA13" s="1291">
        <v>13</v>
      </c>
      <c r="AB13" s="1292">
        <v>3.1707317073170732E-2</v>
      </c>
      <c r="AC13" s="1291">
        <v>1</v>
      </c>
      <c r="AD13" s="1293">
        <v>2.4390243902439024E-3</v>
      </c>
      <c r="AE13" s="1291">
        <v>1</v>
      </c>
      <c r="AF13" s="1293">
        <v>2.4390243902439024E-3</v>
      </c>
      <c r="AG13" s="1291">
        <v>37</v>
      </c>
      <c r="AH13" s="1292">
        <v>9.0243902439024387E-2</v>
      </c>
      <c r="AI13" s="1291">
        <v>79</v>
      </c>
      <c r="AJ13" s="1292">
        <v>0.1926829268292683</v>
      </c>
      <c r="AK13" s="1285"/>
    </row>
    <row r="14" spans="1:37" ht="36">
      <c r="A14" s="1918" t="s">
        <v>14</v>
      </c>
      <c r="B14" s="1290" t="s">
        <v>15</v>
      </c>
      <c r="C14" s="1291">
        <v>13</v>
      </c>
      <c r="D14" s="1292">
        <v>0.19117647058823528</v>
      </c>
      <c r="E14" s="1291">
        <v>1</v>
      </c>
      <c r="F14" s="1292">
        <v>1.4705882352941175E-2</v>
      </c>
      <c r="G14" s="1291">
        <v>0</v>
      </c>
      <c r="H14" s="1292">
        <v>0</v>
      </c>
      <c r="I14" s="1291">
        <v>0</v>
      </c>
      <c r="J14" s="1292">
        <v>0</v>
      </c>
      <c r="K14" s="1291">
        <v>21</v>
      </c>
      <c r="L14" s="1292">
        <v>0.30882352941176472</v>
      </c>
      <c r="M14" s="1291">
        <v>9</v>
      </c>
      <c r="N14" s="1292">
        <v>0.13235294117647059</v>
      </c>
      <c r="O14" s="1291">
        <v>3</v>
      </c>
      <c r="P14" s="1292">
        <v>4.4117647058823532E-2</v>
      </c>
      <c r="Q14" s="1291">
        <v>4</v>
      </c>
      <c r="R14" s="1292">
        <v>5.8823529411764698E-2</v>
      </c>
      <c r="S14" s="1291">
        <v>0</v>
      </c>
      <c r="T14" s="1292">
        <v>0</v>
      </c>
      <c r="U14" s="1291">
        <v>0</v>
      </c>
      <c r="V14" s="1292">
        <v>0</v>
      </c>
      <c r="W14" s="1291">
        <v>0</v>
      </c>
      <c r="X14" s="1292">
        <v>0</v>
      </c>
      <c r="Y14" s="1291">
        <v>0</v>
      </c>
      <c r="Z14" s="1292">
        <v>0</v>
      </c>
      <c r="AA14" s="1291">
        <v>2</v>
      </c>
      <c r="AB14" s="1292">
        <v>2.9411764705882349E-2</v>
      </c>
      <c r="AC14" s="1291">
        <v>0</v>
      </c>
      <c r="AD14" s="1292">
        <v>0</v>
      </c>
      <c r="AE14" s="1291">
        <v>0</v>
      </c>
      <c r="AF14" s="1292">
        <v>0</v>
      </c>
      <c r="AG14" s="1291">
        <v>0</v>
      </c>
      <c r="AH14" s="1292">
        <v>0</v>
      </c>
      <c r="AI14" s="1291">
        <v>15</v>
      </c>
      <c r="AJ14" s="1292">
        <v>0.22058823529411764</v>
      </c>
      <c r="AK14" s="1285"/>
    </row>
    <row r="15" spans="1:37" ht="48">
      <c r="A15" s="1918"/>
      <c r="B15" s="1290" t="s">
        <v>16</v>
      </c>
      <c r="C15" s="1291">
        <v>7</v>
      </c>
      <c r="D15" s="1292">
        <v>5.2238805970149252E-2</v>
      </c>
      <c r="E15" s="1291">
        <v>4</v>
      </c>
      <c r="F15" s="1292">
        <v>2.9850746268656712E-2</v>
      </c>
      <c r="G15" s="1291">
        <v>7</v>
      </c>
      <c r="H15" s="1292">
        <v>5.2238805970149252E-2</v>
      </c>
      <c r="I15" s="1291">
        <v>1</v>
      </c>
      <c r="J15" s="1293">
        <v>7.4626865671641781E-3</v>
      </c>
      <c r="K15" s="1291">
        <v>40</v>
      </c>
      <c r="L15" s="1292">
        <v>0.29850746268656714</v>
      </c>
      <c r="M15" s="1291">
        <v>14</v>
      </c>
      <c r="N15" s="1292">
        <v>0.1044776119402985</v>
      </c>
      <c r="O15" s="1291">
        <v>11</v>
      </c>
      <c r="P15" s="1292">
        <v>8.2089552238805971E-2</v>
      </c>
      <c r="Q15" s="1291">
        <v>7</v>
      </c>
      <c r="R15" s="1292">
        <v>5.2238805970149252E-2</v>
      </c>
      <c r="S15" s="1291">
        <v>1</v>
      </c>
      <c r="T15" s="1293">
        <v>7.4626865671641781E-3</v>
      </c>
      <c r="U15" s="1291">
        <v>0</v>
      </c>
      <c r="V15" s="1292">
        <v>0</v>
      </c>
      <c r="W15" s="1291">
        <v>12</v>
      </c>
      <c r="X15" s="1292">
        <v>8.9552238805970144E-2</v>
      </c>
      <c r="Y15" s="1291">
        <v>0</v>
      </c>
      <c r="Z15" s="1292">
        <v>0</v>
      </c>
      <c r="AA15" s="1291">
        <v>3</v>
      </c>
      <c r="AB15" s="1292">
        <v>2.2388059701492536E-2</v>
      </c>
      <c r="AC15" s="1291">
        <v>1</v>
      </c>
      <c r="AD15" s="1293">
        <v>7.4626865671641781E-3</v>
      </c>
      <c r="AE15" s="1291">
        <v>0</v>
      </c>
      <c r="AF15" s="1292">
        <v>0</v>
      </c>
      <c r="AG15" s="1291">
        <v>0</v>
      </c>
      <c r="AH15" s="1292">
        <v>0</v>
      </c>
      <c r="AI15" s="1291">
        <v>26</v>
      </c>
      <c r="AJ15" s="1292">
        <v>0.19402985074626866</v>
      </c>
      <c r="AK15" s="1285"/>
    </row>
    <row r="16" spans="1:37" ht="48">
      <c r="A16" s="1918"/>
      <c r="B16" s="1290" t="s">
        <v>17</v>
      </c>
      <c r="C16" s="1291">
        <v>7</v>
      </c>
      <c r="D16" s="1292">
        <v>5.7851239669421489E-2</v>
      </c>
      <c r="E16" s="1291">
        <v>11</v>
      </c>
      <c r="F16" s="1292">
        <v>9.0909090909090912E-2</v>
      </c>
      <c r="G16" s="1291">
        <v>13</v>
      </c>
      <c r="H16" s="1292">
        <v>0.10743801652892562</v>
      </c>
      <c r="I16" s="1291">
        <v>2</v>
      </c>
      <c r="J16" s="1292">
        <v>1.6528925619834711E-2</v>
      </c>
      <c r="K16" s="1291">
        <v>26</v>
      </c>
      <c r="L16" s="1292">
        <v>0.21487603305785125</v>
      </c>
      <c r="M16" s="1291">
        <v>5</v>
      </c>
      <c r="N16" s="1292">
        <v>4.1322314049586778E-2</v>
      </c>
      <c r="O16" s="1291">
        <v>18</v>
      </c>
      <c r="P16" s="1292">
        <v>0.1487603305785124</v>
      </c>
      <c r="Q16" s="1291">
        <v>5</v>
      </c>
      <c r="R16" s="1292">
        <v>4.1322314049586778E-2</v>
      </c>
      <c r="S16" s="1291">
        <v>2</v>
      </c>
      <c r="T16" s="1292">
        <v>1.6528925619834711E-2</v>
      </c>
      <c r="U16" s="1291">
        <v>0</v>
      </c>
      <c r="V16" s="1292">
        <v>0</v>
      </c>
      <c r="W16" s="1291">
        <v>7</v>
      </c>
      <c r="X16" s="1292">
        <v>5.7851239669421489E-2</v>
      </c>
      <c r="Y16" s="1291">
        <v>0</v>
      </c>
      <c r="Z16" s="1292">
        <v>0</v>
      </c>
      <c r="AA16" s="1291">
        <v>1</v>
      </c>
      <c r="AB16" s="1293">
        <v>8.2644628099173556E-3</v>
      </c>
      <c r="AC16" s="1291">
        <v>0</v>
      </c>
      <c r="AD16" s="1292">
        <v>0</v>
      </c>
      <c r="AE16" s="1291">
        <v>1</v>
      </c>
      <c r="AF16" s="1293">
        <v>8.2644628099173556E-3</v>
      </c>
      <c r="AG16" s="1291">
        <v>5</v>
      </c>
      <c r="AH16" s="1292">
        <v>4.1322314049586778E-2</v>
      </c>
      <c r="AI16" s="1291">
        <v>18</v>
      </c>
      <c r="AJ16" s="1292">
        <v>0.1487603305785124</v>
      </c>
      <c r="AK16" s="1285"/>
    </row>
    <row r="17" spans="1:37" ht="24">
      <c r="A17" s="1918"/>
      <c r="B17" s="1290" t="s">
        <v>18</v>
      </c>
      <c r="C17" s="1291">
        <v>1</v>
      </c>
      <c r="D17" s="1293">
        <v>9.0090090090090089E-3</v>
      </c>
      <c r="E17" s="1291">
        <v>5</v>
      </c>
      <c r="F17" s="1292">
        <v>4.504504504504505E-2</v>
      </c>
      <c r="G17" s="1291">
        <v>8</v>
      </c>
      <c r="H17" s="1292">
        <v>7.2072072072072071E-2</v>
      </c>
      <c r="I17" s="1291">
        <v>1</v>
      </c>
      <c r="J17" s="1293">
        <v>9.0090090090090089E-3</v>
      </c>
      <c r="K17" s="1291">
        <v>11</v>
      </c>
      <c r="L17" s="1292">
        <v>9.90990990990991E-2</v>
      </c>
      <c r="M17" s="1291">
        <v>4</v>
      </c>
      <c r="N17" s="1292">
        <v>3.6036036036036036E-2</v>
      </c>
      <c r="O17" s="1291">
        <v>4</v>
      </c>
      <c r="P17" s="1292">
        <v>3.6036036036036036E-2</v>
      </c>
      <c r="Q17" s="1291">
        <v>3</v>
      </c>
      <c r="R17" s="1292">
        <v>2.7027027027027025E-2</v>
      </c>
      <c r="S17" s="1291">
        <v>3</v>
      </c>
      <c r="T17" s="1292">
        <v>2.7027027027027025E-2</v>
      </c>
      <c r="U17" s="1291">
        <v>1</v>
      </c>
      <c r="V17" s="1293">
        <v>9.0090090090090089E-3</v>
      </c>
      <c r="W17" s="1291">
        <v>6</v>
      </c>
      <c r="X17" s="1292">
        <v>5.405405405405405E-2</v>
      </c>
      <c r="Y17" s="1291">
        <v>2</v>
      </c>
      <c r="Z17" s="1292">
        <v>1.8018018018018018E-2</v>
      </c>
      <c r="AA17" s="1291">
        <v>8</v>
      </c>
      <c r="AB17" s="1292">
        <v>7.2072072072072071E-2</v>
      </c>
      <c r="AC17" s="1291">
        <v>0</v>
      </c>
      <c r="AD17" s="1292">
        <v>0</v>
      </c>
      <c r="AE17" s="1291">
        <v>0</v>
      </c>
      <c r="AF17" s="1292">
        <v>0</v>
      </c>
      <c r="AG17" s="1291">
        <v>33</v>
      </c>
      <c r="AH17" s="1292">
        <v>0.29729729729729731</v>
      </c>
      <c r="AI17" s="1291">
        <v>21</v>
      </c>
      <c r="AJ17" s="1292">
        <v>0.1891891891891892</v>
      </c>
      <c r="AK17" s="1285"/>
    </row>
    <row r="18" spans="1:37">
      <c r="A18" s="1918" t="s">
        <v>525</v>
      </c>
      <c r="B18" s="1290" t="s">
        <v>223</v>
      </c>
      <c r="C18" s="1291">
        <v>19</v>
      </c>
      <c r="D18" s="1292">
        <v>9.004739336492891E-2</v>
      </c>
      <c r="E18" s="1291">
        <v>7</v>
      </c>
      <c r="F18" s="1292">
        <v>3.3175355450236969E-2</v>
      </c>
      <c r="G18" s="1291">
        <v>18</v>
      </c>
      <c r="H18" s="1292">
        <v>8.5308056872037921E-2</v>
      </c>
      <c r="I18" s="1291">
        <v>0</v>
      </c>
      <c r="J18" s="1292">
        <v>0</v>
      </c>
      <c r="K18" s="1291">
        <v>48</v>
      </c>
      <c r="L18" s="1292">
        <v>0.22748815165876779</v>
      </c>
      <c r="M18" s="1291">
        <v>5</v>
      </c>
      <c r="N18" s="1292">
        <v>2.3696682464454978E-2</v>
      </c>
      <c r="O18" s="1291">
        <v>31</v>
      </c>
      <c r="P18" s="1292">
        <v>0.14691943127962084</v>
      </c>
      <c r="Q18" s="1291">
        <v>9</v>
      </c>
      <c r="R18" s="1292">
        <v>4.2654028436018961E-2</v>
      </c>
      <c r="S18" s="1291">
        <v>3</v>
      </c>
      <c r="T18" s="1292">
        <v>1.4218009478672987E-2</v>
      </c>
      <c r="U18" s="1291">
        <v>0</v>
      </c>
      <c r="V18" s="1292">
        <v>0</v>
      </c>
      <c r="W18" s="1291">
        <v>10</v>
      </c>
      <c r="X18" s="1292">
        <v>4.7393364928909956E-2</v>
      </c>
      <c r="Y18" s="1291">
        <v>0</v>
      </c>
      <c r="Z18" s="1292">
        <v>0</v>
      </c>
      <c r="AA18" s="1291">
        <v>4</v>
      </c>
      <c r="AB18" s="1292">
        <v>1.8957345971563982E-2</v>
      </c>
      <c r="AC18" s="1291">
        <v>1</v>
      </c>
      <c r="AD18" s="1293">
        <v>4.7393364928909956E-3</v>
      </c>
      <c r="AE18" s="1291">
        <v>0</v>
      </c>
      <c r="AF18" s="1292">
        <v>0</v>
      </c>
      <c r="AG18" s="1291">
        <v>28</v>
      </c>
      <c r="AH18" s="1292">
        <v>0.13270142180094788</v>
      </c>
      <c r="AI18" s="1291">
        <v>28</v>
      </c>
      <c r="AJ18" s="1292">
        <v>0.13270142180094788</v>
      </c>
      <c r="AK18" s="1285"/>
    </row>
    <row r="19" spans="1:37">
      <c r="A19" s="1918"/>
      <c r="B19" s="1290" t="s">
        <v>27</v>
      </c>
      <c r="C19" s="1291">
        <v>8</v>
      </c>
      <c r="D19" s="1292">
        <v>4.878048780487805E-2</v>
      </c>
      <c r="E19" s="1291">
        <v>9</v>
      </c>
      <c r="F19" s="1292">
        <v>5.4878048780487812E-2</v>
      </c>
      <c r="G19" s="1291">
        <v>6</v>
      </c>
      <c r="H19" s="1292">
        <v>3.6585365853658534E-2</v>
      </c>
      <c r="I19" s="1291">
        <v>2</v>
      </c>
      <c r="J19" s="1292">
        <v>1.2195121951219513E-2</v>
      </c>
      <c r="K19" s="1291">
        <v>41</v>
      </c>
      <c r="L19" s="1292">
        <v>0.25</v>
      </c>
      <c r="M19" s="1291">
        <v>22</v>
      </c>
      <c r="N19" s="1292">
        <v>0.13414634146341464</v>
      </c>
      <c r="O19" s="1291">
        <v>4</v>
      </c>
      <c r="P19" s="1292">
        <v>2.4390243902439025E-2</v>
      </c>
      <c r="Q19" s="1291">
        <v>10</v>
      </c>
      <c r="R19" s="1292">
        <v>6.097560975609756E-2</v>
      </c>
      <c r="S19" s="1291">
        <v>0</v>
      </c>
      <c r="T19" s="1292">
        <v>0</v>
      </c>
      <c r="U19" s="1291">
        <v>1</v>
      </c>
      <c r="V19" s="1293">
        <v>6.0975609756097563E-3</v>
      </c>
      <c r="W19" s="1291">
        <v>14</v>
      </c>
      <c r="X19" s="1292">
        <v>8.5365853658536592E-2</v>
      </c>
      <c r="Y19" s="1291">
        <v>0</v>
      </c>
      <c r="Z19" s="1292">
        <v>0</v>
      </c>
      <c r="AA19" s="1291">
        <v>7</v>
      </c>
      <c r="AB19" s="1292">
        <v>4.2682926829268296E-2</v>
      </c>
      <c r="AC19" s="1291">
        <v>0</v>
      </c>
      <c r="AD19" s="1292">
        <v>0</v>
      </c>
      <c r="AE19" s="1291">
        <v>1</v>
      </c>
      <c r="AF19" s="1293">
        <v>6.0975609756097563E-3</v>
      </c>
      <c r="AG19" s="1291">
        <v>2</v>
      </c>
      <c r="AH19" s="1292">
        <v>1.2195121951219513E-2</v>
      </c>
      <c r="AI19" s="1291">
        <v>37</v>
      </c>
      <c r="AJ19" s="1292">
        <v>0.22560975609756098</v>
      </c>
      <c r="AK19" s="1285"/>
    </row>
    <row r="20" spans="1:37">
      <c r="A20" s="1918"/>
      <c r="B20" s="1290" t="s">
        <v>526</v>
      </c>
      <c r="C20" s="1291">
        <v>1</v>
      </c>
      <c r="D20" s="1292">
        <v>2.1276595744680851E-2</v>
      </c>
      <c r="E20" s="1291">
        <v>4</v>
      </c>
      <c r="F20" s="1292">
        <v>8.5106382978723402E-2</v>
      </c>
      <c r="G20" s="1291">
        <v>1</v>
      </c>
      <c r="H20" s="1292">
        <v>2.1276595744680851E-2</v>
      </c>
      <c r="I20" s="1291">
        <v>2</v>
      </c>
      <c r="J20" s="1292">
        <v>4.2553191489361701E-2</v>
      </c>
      <c r="K20" s="1291">
        <v>8</v>
      </c>
      <c r="L20" s="1292">
        <v>0.1702127659574468</v>
      </c>
      <c r="M20" s="1291">
        <v>5</v>
      </c>
      <c r="N20" s="1292">
        <v>0.10638297872340426</v>
      </c>
      <c r="O20" s="1291">
        <v>1</v>
      </c>
      <c r="P20" s="1292">
        <v>2.1276595744680851E-2</v>
      </c>
      <c r="Q20" s="1291">
        <v>0</v>
      </c>
      <c r="R20" s="1292">
        <v>0</v>
      </c>
      <c r="S20" s="1291">
        <v>1</v>
      </c>
      <c r="T20" s="1292">
        <v>2.1276595744680851E-2</v>
      </c>
      <c r="U20" s="1291">
        <v>0</v>
      </c>
      <c r="V20" s="1292">
        <v>0</v>
      </c>
      <c r="W20" s="1291">
        <v>0</v>
      </c>
      <c r="X20" s="1292">
        <v>0</v>
      </c>
      <c r="Y20" s="1291">
        <v>1</v>
      </c>
      <c r="Z20" s="1292">
        <v>2.1276595744680851E-2</v>
      </c>
      <c r="AA20" s="1291">
        <v>2</v>
      </c>
      <c r="AB20" s="1292">
        <v>4.2553191489361701E-2</v>
      </c>
      <c r="AC20" s="1291">
        <v>0</v>
      </c>
      <c r="AD20" s="1292">
        <v>0</v>
      </c>
      <c r="AE20" s="1291">
        <v>0</v>
      </c>
      <c r="AF20" s="1292">
        <v>0</v>
      </c>
      <c r="AG20" s="1291">
        <v>7</v>
      </c>
      <c r="AH20" s="1292">
        <v>0.14893617021276595</v>
      </c>
      <c r="AI20" s="1291">
        <v>14</v>
      </c>
      <c r="AJ20" s="1292">
        <v>0.2978723404255319</v>
      </c>
      <c r="AK20" s="1285"/>
    </row>
    <row r="21" spans="1:37">
      <c r="A21" s="1918"/>
      <c r="B21" s="1290" t="s">
        <v>527</v>
      </c>
      <c r="C21" s="1291">
        <v>0</v>
      </c>
      <c r="D21" s="1292">
        <v>0</v>
      </c>
      <c r="E21" s="1291">
        <v>1</v>
      </c>
      <c r="F21" s="1292">
        <v>0.1111111111111111</v>
      </c>
      <c r="G21" s="1291">
        <v>3</v>
      </c>
      <c r="H21" s="1292">
        <v>0.33333333333333326</v>
      </c>
      <c r="I21" s="1291">
        <v>0</v>
      </c>
      <c r="J21" s="1292">
        <v>0</v>
      </c>
      <c r="K21" s="1291">
        <v>1</v>
      </c>
      <c r="L21" s="1292">
        <v>0.1111111111111111</v>
      </c>
      <c r="M21" s="1291">
        <v>0</v>
      </c>
      <c r="N21" s="1292">
        <v>0</v>
      </c>
      <c r="O21" s="1291">
        <v>0</v>
      </c>
      <c r="P21" s="1292">
        <v>0</v>
      </c>
      <c r="Q21" s="1291">
        <v>0</v>
      </c>
      <c r="R21" s="1292">
        <v>0</v>
      </c>
      <c r="S21" s="1291">
        <v>2</v>
      </c>
      <c r="T21" s="1292">
        <v>0.22222222222222221</v>
      </c>
      <c r="U21" s="1291">
        <v>0</v>
      </c>
      <c r="V21" s="1292">
        <v>0</v>
      </c>
      <c r="W21" s="1291">
        <v>1</v>
      </c>
      <c r="X21" s="1292">
        <v>0.1111111111111111</v>
      </c>
      <c r="Y21" s="1291">
        <v>1</v>
      </c>
      <c r="Z21" s="1292">
        <v>0.1111111111111111</v>
      </c>
      <c r="AA21" s="1291">
        <v>0</v>
      </c>
      <c r="AB21" s="1292">
        <v>0</v>
      </c>
      <c r="AC21" s="1291">
        <v>0</v>
      </c>
      <c r="AD21" s="1292">
        <v>0</v>
      </c>
      <c r="AE21" s="1291">
        <v>0</v>
      </c>
      <c r="AF21" s="1292">
        <v>0</v>
      </c>
      <c r="AG21" s="1291">
        <v>0</v>
      </c>
      <c r="AH21" s="1292">
        <v>0</v>
      </c>
      <c r="AI21" s="1291">
        <v>0</v>
      </c>
      <c r="AJ21" s="1292">
        <v>0</v>
      </c>
      <c r="AK21" s="1285"/>
    </row>
    <row r="22" spans="1:37">
      <c r="A22" s="1918" t="s">
        <v>24</v>
      </c>
      <c r="B22" s="1290" t="s">
        <v>27</v>
      </c>
      <c r="C22" s="1291">
        <v>27</v>
      </c>
      <c r="D22" s="1292">
        <v>7.4175824175824176E-2</v>
      </c>
      <c r="E22" s="1291">
        <v>16</v>
      </c>
      <c r="F22" s="1292">
        <v>4.3956043956043959E-2</v>
      </c>
      <c r="G22" s="1291">
        <v>23</v>
      </c>
      <c r="H22" s="1292">
        <v>6.3186813186813184E-2</v>
      </c>
      <c r="I22" s="1291">
        <v>2</v>
      </c>
      <c r="J22" s="1293">
        <v>5.4945054945054949E-3</v>
      </c>
      <c r="K22" s="1291">
        <v>85</v>
      </c>
      <c r="L22" s="1292">
        <v>0.23351648351648349</v>
      </c>
      <c r="M22" s="1291">
        <v>25</v>
      </c>
      <c r="N22" s="1292">
        <v>6.8681318681318687E-2</v>
      </c>
      <c r="O22" s="1291">
        <v>35</v>
      </c>
      <c r="P22" s="1292">
        <v>9.6153846153846173E-2</v>
      </c>
      <c r="Q22" s="1291">
        <v>19</v>
      </c>
      <c r="R22" s="1292">
        <v>5.21978021978022E-2</v>
      </c>
      <c r="S22" s="1291">
        <v>3</v>
      </c>
      <c r="T22" s="1293">
        <v>8.241758241758242E-3</v>
      </c>
      <c r="U22" s="1291">
        <v>1</v>
      </c>
      <c r="V22" s="1293">
        <v>2.7472527472527475E-3</v>
      </c>
      <c r="W22" s="1291">
        <v>24</v>
      </c>
      <c r="X22" s="1292">
        <v>6.5934065934065936E-2</v>
      </c>
      <c r="Y22" s="1291">
        <v>0</v>
      </c>
      <c r="Z22" s="1292">
        <v>0</v>
      </c>
      <c r="AA22" s="1291">
        <v>10</v>
      </c>
      <c r="AB22" s="1292">
        <v>2.7472527472527472E-2</v>
      </c>
      <c r="AC22" s="1291">
        <v>1</v>
      </c>
      <c r="AD22" s="1293">
        <v>2.7472527472527475E-3</v>
      </c>
      <c r="AE22" s="1291">
        <v>1</v>
      </c>
      <c r="AF22" s="1293">
        <v>2.7472527472527475E-3</v>
      </c>
      <c r="AG22" s="1291">
        <v>29</v>
      </c>
      <c r="AH22" s="1292">
        <v>7.9670329670329665E-2</v>
      </c>
      <c r="AI22" s="1291">
        <v>63</v>
      </c>
      <c r="AJ22" s="1292">
        <v>0.17307692307692307</v>
      </c>
      <c r="AK22" s="1285"/>
    </row>
    <row r="23" spans="1:37">
      <c r="A23" s="1918"/>
      <c r="B23" s="1290" t="s">
        <v>26</v>
      </c>
      <c r="C23" s="1291">
        <v>1</v>
      </c>
      <c r="D23" s="1292">
        <v>0.02</v>
      </c>
      <c r="E23" s="1291">
        <v>5</v>
      </c>
      <c r="F23" s="1292">
        <v>0.1</v>
      </c>
      <c r="G23" s="1291">
        <v>1</v>
      </c>
      <c r="H23" s="1292">
        <v>0.02</v>
      </c>
      <c r="I23" s="1291">
        <v>1</v>
      </c>
      <c r="J23" s="1292">
        <v>0.02</v>
      </c>
      <c r="K23" s="1291">
        <v>9</v>
      </c>
      <c r="L23" s="1292">
        <v>0.18</v>
      </c>
      <c r="M23" s="1291">
        <v>5</v>
      </c>
      <c r="N23" s="1292">
        <v>0.1</v>
      </c>
      <c r="O23" s="1291">
        <v>1</v>
      </c>
      <c r="P23" s="1292">
        <v>0.02</v>
      </c>
      <c r="Q23" s="1291">
        <v>0</v>
      </c>
      <c r="R23" s="1292">
        <v>0</v>
      </c>
      <c r="S23" s="1291">
        <v>1</v>
      </c>
      <c r="T23" s="1292">
        <v>0.02</v>
      </c>
      <c r="U23" s="1291">
        <v>0</v>
      </c>
      <c r="V23" s="1292">
        <v>0</v>
      </c>
      <c r="W23" s="1291">
        <v>0</v>
      </c>
      <c r="X23" s="1292">
        <v>0</v>
      </c>
      <c r="Y23" s="1291">
        <v>1</v>
      </c>
      <c r="Z23" s="1292">
        <v>0.02</v>
      </c>
      <c r="AA23" s="1291">
        <v>3</v>
      </c>
      <c r="AB23" s="1292">
        <v>0.06</v>
      </c>
      <c r="AC23" s="1291">
        <v>0</v>
      </c>
      <c r="AD23" s="1292">
        <v>0</v>
      </c>
      <c r="AE23" s="1291">
        <v>0</v>
      </c>
      <c r="AF23" s="1292">
        <v>0</v>
      </c>
      <c r="AG23" s="1291">
        <v>8</v>
      </c>
      <c r="AH23" s="1292">
        <v>0.16</v>
      </c>
      <c r="AI23" s="1291">
        <v>14</v>
      </c>
      <c r="AJ23" s="1292">
        <v>0.28000000000000003</v>
      </c>
      <c r="AK23" s="1285"/>
    </row>
    <row r="24" spans="1:37">
      <c r="A24" s="1918"/>
      <c r="B24" s="1290" t="s">
        <v>25</v>
      </c>
      <c r="C24" s="1291">
        <v>0</v>
      </c>
      <c r="D24" s="1292">
        <v>0</v>
      </c>
      <c r="E24" s="1291">
        <v>0</v>
      </c>
      <c r="F24" s="1292">
        <v>0</v>
      </c>
      <c r="G24" s="1291">
        <v>4</v>
      </c>
      <c r="H24" s="1292">
        <v>0.2</v>
      </c>
      <c r="I24" s="1291">
        <v>1</v>
      </c>
      <c r="J24" s="1292">
        <v>0.05</v>
      </c>
      <c r="K24" s="1291">
        <v>4</v>
      </c>
      <c r="L24" s="1292">
        <v>0.2</v>
      </c>
      <c r="M24" s="1291">
        <v>2</v>
      </c>
      <c r="N24" s="1292">
        <v>0.1</v>
      </c>
      <c r="O24" s="1291">
        <v>0</v>
      </c>
      <c r="P24" s="1292">
        <v>0</v>
      </c>
      <c r="Q24" s="1291">
        <v>0</v>
      </c>
      <c r="R24" s="1292">
        <v>0</v>
      </c>
      <c r="S24" s="1291">
        <v>2</v>
      </c>
      <c r="T24" s="1292">
        <v>0.1</v>
      </c>
      <c r="U24" s="1291">
        <v>0</v>
      </c>
      <c r="V24" s="1292">
        <v>0</v>
      </c>
      <c r="W24" s="1291">
        <v>1</v>
      </c>
      <c r="X24" s="1292">
        <v>0.05</v>
      </c>
      <c r="Y24" s="1291">
        <v>1</v>
      </c>
      <c r="Z24" s="1292">
        <v>0.05</v>
      </c>
      <c r="AA24" s="1291">
        <v>1</v>
      </c>
      <c r="AB24" s="1292">
        <v>0.05</v>
      </c>
      <c r="AC24" s="1291">
        <v>0</v>
      </c>
      <c r="AD24" s="1292">
        <v>0</v>
      </c>
      <c r="AE24" s="1291">
        <v>0</v>
      </c>
      <c r="AF24" s="1292">
        <v>0</v>
      </c>
      <c r="AG24" s="1291">
        <v>1</v>
      </c>
      <c r="AH24" s="1292">
        <v>0.05</v>
      </c>
      <c r="AI24" s="1291">
        <v>3</v>
      </c>
      <c r="AJ24" s="1292">
        <v>0.15</v>
      </c>
      <c r="AK24" s="1285"/>
    </row>
    <row r="25" spans="1:37">
      <c r="A25" s="1918" t="s">
        <v>522</v>
      </c>
      <c r="B25" s="1290" t="s">
        <v>29</v>
      </c>
      <c r="C25" s="1291">
        <v>13</v>
      </c>
      <c r="D25" s="1292">
        <v>6.280193236714976E-2</v>
      </c>
      <c r="E25" s="1291">
        <v>10</v>
      </c>
      <c r="F25" s="1292">
        <v>4.8309178743961352E-2</v>
      </c>
      <c r="G25" s="1291">
        <v>12</v>
      </c>
      <c r="H25" s="1292">
        <v>5.7971014492753624E-2</v>
      </c>
      <c r="I25" s="1291">
        <v>2</v>
      </c>
      <c r="J25" s="1293">
        <v>9.6618357487922701E-3</v>
      </c>
      <c r="K25" s="1291">
        <v>44</v>
      </c>
      <c r="L25" s="1292">
        <v>0.21256038647342992</v>
      </c>
      <c r="M25" s="1291">
        <v>12</v>
      </c>
      <c r="N25" s="1292">
        <v>5.7971014492753624E-2</v>
      </c>
      <c r="O25" s="1291">
        <v>25</v>
      </c>
      <c r="P25" s="1292">
        <v>0.12077294685990339</v>
      </c>
      <c r="Q25" s="1291">
        <v>4</v>
      </c>
      <c r="R25" s="1292">
        <v>1.932367149758454E-2</v>
      </c>
      <c r="S25" s="1291">
        <v>2</v>
      </c>
      <c r="T25" s="1293">
        <v>9.6618357487922701E-3</v>
      </c>
      <c r="U25" s="1291">
        <v>0</v>
      </c>
      <c r="V25" s="1292">
        <v>0</v>
      </c>
      <c r="W25" s="1291">
        <v>6</v>
      </c>
      <c r="X25" s="1292">
        <v>2.8985507246376812E-2</v>
      </c>
      <c r="Y25" s="1291">
        <v>0</v>
      </c>
      <c r="Z25" s="1292">
        <v>0</v>
      </c>
      <c r="AA25" s="1291">
        <v>5</v>
      </c>
      <c r="AB25" s="1292">
        <v>2.4154589371980676E-2</v>
      </c>
      <c r="AC25" s="1291">
        <v>1</v>
      </c>
      <c r="AD25" s="1293">
        <v>4.830917874396135E-3</v>
      </c>
      <c r="AE25" s="1291">
        <v>0</v>
      </c>
      <c r="AF25" s="1292">
        <v>0</v>
      </c>
      <c r="AG25" s="1291">
        <v>35</v>
      </c>
      <c r="AH25" s="1292">
        <v>0.16908212560386474</v>
      </c>
      <c r="AI25" s="1291">
        <v>36</v>
      </c>
      <c r="AJ25" s="1292">
        <v>0.17391304347826086</v>
      </c>
      <c r="AK25" s="1285"/>
    </row>
    <row r="26" spans="1:37">
      <c r="A26" s="1918"/>
      <c r="B26" s="1290" t="s">
        <v>30</v>
      </c>
      <c r="C26" s="1291">
        <v>0</v>
      </c>
      <c r="D26" s="1292">
        <v>0</v>
      </c>
      <c r="E26" s="1291">
        <v>1</v>
      </c>
      <c r="F26" s="1292">
        <v>6.25E-2</v>
      </c>
      <c r="G26" s="1291">
        <v>5</v>
      </c>
      <c r="H26" s="1292">
        <v>0.3125</v>
      </c>
      <c r="I26" s="1291">
        <v>0</v>
      </c>
      <c r="J26" s="1292">
        <v>0</v>
      </c>
      <c r="K26" s="1291">
        <v>2</v>
      </c>
      <c r="L26" s="1292">
        <v>0.125</v>
      </c>
      <c r="M26" s="1291">
        <v>1</v>
      </c>
      <c r="N26" s="1292">
        <v>6.25E-2</v>
      </c>
      <c r="O26" s="1291">
        <v>0</v>
      </c>
      <c r="P26" s="1292">
        <v>0</v>
      </c>
      <c r="Q26" s="1291">
        <v>0</v>
      </c>
      <c r="R26" s="1292">
        <v>0</v>
      </c>
      <c r="S26" s="1291">
        <v>3</v>
      </c>
      <c r="T26" s="1292">
        <v>0.1875</v>
      </c>
      <c r="U26" s="1291">
        <v>1</v>
      </c>
      <c r="V26" s="1292">
        <v>6.25E-2</v>
      </c>
      <c r="W26" s="1291">
        <v>1</v>
      </c>
      <c r="X26" s="1292">
        <v>6.25E-2</v>
      </c>
      <c r="Y26" s="1291">
        <v>1</v>
      </c>
      <c r="Z26" s="1292">
        <v>6.25E-2</v>
      </c>
      <c r="AA26" s="1291">
        <v>0</v>
      </c>
      <c r="AB26" s="1292">
        <v>0</v>
      </c>
      <c r="AC26" s="1291">
        <v>0</v>
      </c>
      <c r="AD26" s="1292">
        <v>0</v>
      </c>
      <c r="AE26" s="1291">
        <v>0</v>
      </c>
      <c r="AF26" s="1292">
        <v>0</v>
      </c>
      <c r="AG26" s="1291">
        <v>0</v>
      </c>
      <c r="AH26" s="1292">
        <v>0</v>
      </c>
      <c r="AI26" s="1291">
        <v>1</v>
      </c>
      <c r="AJ26" s="1292">
        <v>6.25E-2</v>
      </c>
      <c r="AK26" s="1285"/>
    </row>
    <row r="27" spans="1:37">
      <c r="A27" s="1918"/>
      <c r="B27" s="1290" t="s">
        <v>31</v>
      </c>
      <c r="C27" s="1291">
        <v>15</v>
      </c>
      <c r="D27" s="1292">
        <v>7.1090047393364927E-2</v>
      </c>
      <c r="E27" s="1291">
        <v>10</v>
      </c>
      <c r="F27" s="1292">
        <v>4.7393364928909956E-2</v>
      </c>
      <c r="G27" s="1291">
        <v>11</v>
      </c>
      <c r="H27" s="1292">
        <v>5.2132701421800952E-2</v>
      </c>
      <c r="I27" s="1291">
        <v>2</v>
      </c>
      <c r="J27" s="1293">
        <v>9.4786729857819912E-3</v>
      </c>
      <c r="K27" s="1291">
        <v>52</v>
      </c>
      <c r="L27" s="1292">
        <v>0.24644549763033174</v>
      </c>
      <c r="M27" s="1291">
        <v>19</v>
      </c>
      <c r="N27" s="1292">
        <v>9.004739336492891E-2</v>
      </c>
      <c r="O27" s="1291">
        <v>11</v>
      </c>
      <c r="P27" s="1292">
        <v>5.2132701421800952E-2</v>
      </c>
      <c r="Q27" s="1291">
        <v>15</v>
      </c>
      <c r="R27" s="1292">
        <v>7.1090047393364927E-2</v>
      </c>
      <c r="S27" s="1291">
        <v>1</v>
      </c>
      <c r="T27" s="1293">
        <v>4.7393364928909956E-3</v>
      </c>
      <c r="U27" s="1291">
        <v>0</v>
      </c>
      <c r="V27" s="1292">
        <v>0</v>
      </c>
      <c r="W27" s="1291">
        <v>18</v>
      </c>
      <c r="X27" s="1292">
        <v>8.5308056872037921E-2</v>
      </c>
      <c r="Y27" s="1291">
        <v>1</v>
      </c>
      <c r="Z27" s="1293">
        <v>4.7393364928909956E-3</v>
      </c>
      <c r="AA27" s="1291">
        <v>9</v>
      </c>
      <c r="AB27" s="1292">
        <v>4.2654028436018961E-2</v>
      </c>
      <c r="AC27" s="1291">
        <v>0</v>
      </c>
      <c r="AD27" s="1292">
        <v>0</v>
      </c>
      <c r="AE27" s="1291">
        <v>1</v>
      </c>
      <c r="AF27" s="1293">
        <v>4.7393364928909956E-3</v>
      </c>
      <c r="AG27" s="1291">
        <v>3</v>
      </c>
      <c r="AH27" s="1292">
        <v>1.4218009478672987E-2</v>
      </c>
      <c r="AI27" s="1291">
        <v>43</v>
      </c>
      <c r="AJ27" s="1292">
        <v>0.20379146919431279</v>
      </c>
      <c r="AK27" s="1285"/>
    </row>
    <row r="28" spans="1:37">
      <c r="A28" s="1918" t="s">
        <v>523</v>
      </c>
      <c r="B28" s="1290" t="s">
        <v>33</v>
      </c>
      <c r="C28" s="1291">
        <v>15</v>
      </c>
      <c r="D28" s="1292">
        <v>9.4339622641509441E-2</v>
      </c>
      <c r="E28" s="1291">
        <v>2</v>
      </c>
      <c r="F28" s="1292">
        <v>1.257861635220126E-2</v>
      </c>
      <c r="G28" s="1291">
        <v>24</v>
      </c>
      <c r="H28" s="1292">
        <v>0.15094339622641509</v>
      </c>
      <c r="I28" s="1291">
        <v>0</v>
      </c>
      <c r="J28" s="1292">
        <v>0</v>
      </c>
      <c r="K28" s="1291">
        <v>36</v>
      </c>
      <c r="L28" s="1292">
        <v>0.22641509433962267</v>
      </c>
      <c r="M28" s="1291">
        <v>10</v>
      </c>
      <c r="N28" s="1292">
        <v>6.2893081761006289E-2</v>
      </c>
      <c r="O28" s="1291">
        <v>3</v>
      </c>
      <c r="P28" s="1292">
        <v>1.8867924528301886E-2</v>
      </c>
      <c r="Q28" s="1291">
        <v>13</v>
      </c>
      <c r="R28" s="1292">
        <v>8.1761006289308172E-2</v>
      </c>
      <c r="S28" s="1291">
        <v>5</v>
      </c>
      <c r="T28" s="1292">
        <v>3.1446540880503145E-2</v>
      </c>
      <c r="U28" s="1291">
        <v>1</v>
      </c>
      <c r="V28" s="1293">
        <v>6.2893081761006301E-3</v>
      </c>
      <c r="W28" s="1291">
        <v>12</v>
      </c>
      <c r="X28" s="1292">
        <v>7.5471698113207544E-2</v>
      </c>
      <c r="Y28" s="1291">
        <v>1</v>
      </c>
      <c r="Z28" s="1293">
        <v>6.2893081761006301E-3</v>
      </c>
      <c r="AA28" s="1291">
        <v>8</v>
      </c>
      <c r="AB28" s="1292">
        <v>5.0314465408805041E-2</v>
      </c>
      <c r="AC28" s="1291">
        <v>0</v>
      </c>
      <c r="AD28" s="1292">
        <v>0</v>
      </c>
      <c r="AE28" s="1291">
        <v>1</v>
      </c>
      <c r="AF28" s="1293">
        <v>6.2893081761006301E-3</v>
      </c>
      <c r="AG28" s="1291">
        <v>3</v>
      </c>
      <c r="AH28" s="1292">
        <v>1.8867924528301886E-2</v>
      </c>
      <c r="AI28" s="1291">
        <v>25</v>
      </c>
      <c r="AJ28" s="1292">
        <v>0.15723270440251572</v>
      </c>
      <c r="AK28" s="1285"/>
    </row>
    <row r="29" spans="1:37">
      <c r="A29" s="1918"/>
      <c r="B29" s="1290" t="s">
        <v>34</v>
      </c>
      <c r="C29" s="1291">
        <v>13</v>
      </c>
      <c r="D29" s="1292">
        <v>4.779411764705882E-2</v>
      </c>
      <c r="E29" s="1291">
        <v>19</v>
      </c>
      <c r="F29" s="1292">
        <v>6.985294117647059E-2</v>
      </c>
      <c r="G29" s="1291">
        <v>4</v>
      </c>
      <c r="H29" s="1292">
        <v>1.4705882352941175E-2</v>
      </c>
      <c r="I29" s="1291">
        <v>4</v>
      </c>
      <c r="J29" s="1292">
        <v>1.4705882352941175E-2</v>
      </c>
      <c r="K29" s="1291">
        <v>62</v>
      </c>
      <c r="L29" s="1292">
        <v>0.22794117647058823</v>
      </c>
      <c r="M29" s="1291">
        <v>22</v>
      </c>
      <c r="N29" s="1292">
        <v>8.0882352941176461E-2</v>
      </c>
      <c r="O29" s="1291">
        <v>33</v>
      </c>
      <c r="P29" s="1292">
        <v>0.12132352941176471</v>
      </c>
      <c r="Q29" s="1291">
        <v>6</v>
      </c>
      <c r="R29" s="1292">
        <v>2.2058823529411766E-2</v>
      </c>
      <c r="S29" s="1291">
        <v>1</v>
      </c>
      <c r="T29" s="1293">
        <v>3.6764705882352936E-3</v>
      </c>
      <c r="U29" s="1291">
        <v>0</v>
      </c>
      <c r="V29" s="1292">
        <v>0</v>
      </c>
      <c r="W29" s="1291">
        <v>13</v>
      </c>
      <c r="X29" s="1292">
        <v>4.779411764705882E-2</v>
      </c>
      <c r="Y29" s="1291">
        <v>1</v>
      </c>
      <c r="Z29" s="1293">
        <v>3.6764705882352936E-3</v>
      </c>
      <c r="AA29" s="1291">
        <v>5</v>
      </c>
      <c r="AB29" s="1292">
        <v>1.8382352941176471E-2</v>
      </c>
      <c r="AC29" s="1291">
        <v>1</v>
      </c>
      <c r="AD29" s="1293">
        <v>3.6764705882352936E-3</v>
      </c>
      <c r="AE29" s="1291">
        <v>0</v>
      </c>
      <c r="AF29" s="1292">
        <v>0</v>
      </c>
      <c r="AG29" s="1291">
        <v>34</v>
      </c>
      <c r="AH29" s="1292">
        <v>0.125</v>
      </c>
      <c r="AI29" s="1291">
        <v>54</v>
      </c>
      <c r="AJ29" s="1292">
        <v>0.19852941176470587</v>
      </c>
      <c r="AK29" s="1285"/>
    </row>
    <row r="30" spans="1:37" ht="36">
      <c r="A30" s="1918" t="s">
        <v>517</v>
      </c>
      <c r="B30" s="1290" t="s">
        <v>36</v>
      </c>
      <c r="C30" s="1291">
        <v>5</v>
      </c>
      <c r="D30" s="1292">
        <v>5.8139534883720929E-2</v>
      </c>
      <c r="E30" s="1291">
        <v>7</v>
      </c>
      <c r="F30" s="1292">
        <v>8.1395348837209308E-2</v>
      </c>
      <c r="G30" s="1291">
        <v>2</v>
      </c>
      <c r="H30" s="1292">
        <v>2.3255813953488372E-2</v>
      </c>
      <c r="I30" s="1291">
        <v>0</v>
      </c>
      <c r="J30" s="1292">
        <v>0</v>
      </c>
      <c r="K30" s="1291">
        <v>23</v>
      </c>
      <c r="L30" s="1292">
        <v>0.26744186046511625</v>
      </c>
      <c r="M30" s="1291">
        <v>6</v>
      </c>
      <c r="N30" s="1292">
        <v>6.9767441860465115E-2</v>
      </c>
      <c r="O30" s="1291">
        <v>1</v>
      </c>
      <c r="P30" s="1292">
        <v>1.1627906976744186E-2</v>
      </c>
      <c r="Q30" s="1291">
        <v>4</v>
      </c>
      <c r="R30" s="1292">
        <v>4.6511627906976744E-2</v>
      </c>
      <c r="S30" s="1291">
        <v>0</v>
      </c>
      <c r="T30" s="1292">
        <v>0</v>
      </c>
      <c r="U30" s="1291">
        <v>0</v>
      </c>
      <c r="V30" s="1292">
        <v>0</v>
      </c>
      <c r="W30" s="1291">
        <v>4</v>
      </c>
      <c r="X30" s="1292">
        <v>4.6511627906976744E-2</v>
      </c>
      <c r="Y30" s="1291">
        <v>0</v>
      </c>
      <c r="Z30" s="1292">
        <v>0</v>
      </c>
      <c r="AA30" s="1291">
        <v>3</v>
      </c>
      <c r="AB30" s="1292">
        <v>3.4883720930232558E-2</v>
      </c>
      <c r="AC30" s="1291">
        <v>0</v>
      </c>
      <c r="AD30" s="1292">
        <v>0</v>
      </c>
      <c r="AE30" s="1291">
        <v>1</v>
      </c>
      <c r="AF30" s="1292">
        <v>1.1627906976744186E-2</v>
      </c>
      <c r="AG30" s="1291">
        <v>0</v>
      </c>
      <c r="AH30" s="1292">
        <v>0</v>
      </c>
      <c r="AI30" s="1291">
        <v>30</v>
      </c>
      <c r="AJ30" s="1292">
        <v>0.34883720930232553</v>
      </c>
      <c r="AK30" s="1285"/>
    </row>
    <row r="31" spans="1:37" ht="60">
      <c r="A31" s="1918"/>
      <c r="B31" s="1290" t="s">
        <v>37</v>
      </c>
      <c r="C31" s="1291">
        <v>4</v>
      </c>
      <c r="D31" s="1292">
        <v>8.3333333333333315E-2</v>
      </c>
      <c r="E31" s="1291">
        <v>1</v>
      </c>
      <c r="F31" s="1292">
        <v>2.0833333333333329E-2</v>
      </c>
      <c r="G31" s="1291">
        <v>2</v>
      </c>
      <c r="H31" s="1292">
        <v>4.1666666666666657E-2</v>
      </c>
      <c r="I31" s="1291">
        <v>0</v>
      </c>
      <c r="J31" s="1292">
        <v>0</v>
      </c>
      <c r="K31" s="1291">
        <v>12</v>
      </c>
      <c r="L31" s="1292">
        <v>0.25</v>
      </c>
      <c r="M31" s="1291">
        <v>9</v>
      </c>
      <c r="N31" s="1292">
        <v>0.1875</v>
      </c>
      <c r="O31" s="1291">
        <v>1</v>
      </c>
      <c r="P31" s="1292">
        <v>2.0833333333333329E-2</v>
      </c>
      <c r="Q31" s="1291">
        <v>0</v>
      </c>
      <c r="R31" s="1292">
        <v>0</v>
      </c>
      <c r="S31" s="1291">
        <v>0</v>
      </c>
      <c r="T31" s="1292">
        <v>0</v>
      </c>
      <c r="U31" s="1291">
        <v>0</v>
      </c>
      <c r="V31" s="1292">
        <v>0</v>
      </c>
      <c r="W31" s="1291">
        <v>3</v>
      </c>
      <c r="X31" s="1292">
        <v>6.25E-2</v>
      </c>
      <c r="Y31" s="1291">
        <v>0</v>
      </c>
      <c r="Z31" s="1292">
        <v>0</v>
      </c>
      <c r="AA31" s="1291">
        <v>2</v>
      </c>
      <c r="AB31" s="1292">
        <v>4.1666666666666657E-2</v>
      </c>
      <c r="AC31" s="1291">
        <v>0</v>
      </c>
      <c r="AD31" s="1292">
        <v>0</v>
      </c>
      <c r="AE31" s="1291">
        <v>0</v>
      </c>
      <c r="AF31" s="1292">
        <v>0</v>
      </c>
      <c r="AG31" s="1291">
        <v>2</v>
      </c>
      <c r="AH31" s="1292">
        <v>4.1666666666666657E-2</v>
      </c>
      <c r="AI31" s="1291">
        <v>12</v>
      </c>
      <c r="AJ31" s="1292">
        <v>0.25</v>
      </c>
      <c r="AK31" s="1285"/>
    </row>
    <row r="32" spans="1:37" ht="36">
      <c r="A32" s="1918"/>
      <c r="B32" s="1290" t="s">
        <v>38</v>
      </c>
      <c r="C32" s="1291">
        <v>1</v>
      </c>
      <c r="D32" s="1292">
        <v>4.1666666666666657E-2</v>
      </c>
      <c r="E32" s="1291">
        <v>0</v>
      </c>
      <c r="F32" s="1292">
        <v>0</v>
      </c>
      <c r="G32" s="1291">
        <v>1</v>
      </c>
      <c r="H32" s="1292">
        <v>4.1666666666666657E-2</v>
      </c>
      <c r="I32" s="1291">
        <v>0</v>
      </c>
      <c r="J32" s="1292">
        <v>0</v>
      </c>
      <c r="K32" s="1291">
        <v>4</v>
      </c>
      <c r="L32" s="1292">
        <v>0.16666666666666663</v>
      </c>
      <c r="M32" s="1291">
        <v>5</v>
      </c>
      <c r="N32" s="1292">
        <v>0.20833333333333337</v>
      </c>
      <c r="O32" s="1291">
        <v>2</v>
      </c>
      <c r="P32" s="1292">
        <v>8.3333333333333315E-2</v>
      </c>
      <c r="Q32" s="1291">
        <v>0</v>
      </c>
      <c r="R32" s="1292">
        <v>0</v>
      </c>
      <c r="S32" s="1291">
        <v>0</v>
      </c>
      <c r="T32" s="1292">
        <v>0</v>
      </c>
      <c r="U32" s="1291">
        <v>1</v>
      </c>
      <c r="V32" s="1292">
        <v>4.1666666666666657E-2</v>
      </c>
      <c r="W32" s="1291">
        <v>2</v>
      </c>
      <c r="X32" s="1292">
        <v>8.3333333333333315E-2</v>
      </c>
      <c r="Y32" s="1291">
        <v>1</v>
      </c>
      <c r="Z32" s="1292">
        <v>4.1666666666666657E-2</v>
      </c>
      <c r="AA32" s="1291">
        <v>0</v>
      </c>
      <c r="AB32" s="1292">
        <v>0</v>
      </c>
      <c r="AC32" s="1291">
        <v>0</v>
      </c>
      <c r="AD32" s="1292">
        <v>0</v>
      </c>
      <c r="AE32" s="1291">
        <v>0</v>
      </c>
      <c r="AF32" s="1292">
        <v>0</v>
      </c>
      <c r="AG32" s="1291">
        <v>0</v>
      </c>
      <c r="AH32" s="1292">
        <v>0</v>
      </c>
      <c r="AI32" s="1291">
        <v>7</v>
      </c>
      <c r="AJ32" s="1292">
        <v>0.29166666666666669</v>
      </c>
      <c r="AK32" s="1285"/>
    </row>
    <row r="33" spans="1:37">
      <c r="A33" s="1918"/>
      <c r="B33" s="1290" t="s">
        <v>39</v>
      </c>
      <c r="C33" s="1291">
        <v>18</v>
      </c>
      <c r="D33" s="1292">
        <v>6.5217391304347824E-2</v>
      </c>
      <c r="E33" s="1291">
        <v>13</v>
      </c>
      <c r="F33" s="1292">
        <v>4.7101449275362327E-2</v>
      </c>
      <c r="G33" s="1291">
        <v>23</v>
      </c>
      <c r="H33" s="1292">
        <v>8.3333333333333315E-2</v>
      </c>
      <c r="I33" s="1291">
        <v>4</v>
      </c>
      <c r="J33" s="1292">
        <v>1.4492753623188406E-2</v>
      </c>
      <c r="K33" s="1291">
        <v>59</v>
      </c>
      <c r="L33" s="1292">
        <v>0.21376811594202899</v>
      </c>
      <c r="M33" s="1291">
        <v>12</v>
      </c>
      <c r="N33" s="1292">
        <v>4.3478260869565216E-2</v>
      </c>
      <c r="O33" s="1291">
        <v>32</v>
      </c>
      <c r="P33" s="1292">
        <v>0.11594202898550725</v>
      </c>
      <c r="Q33" s="1291">
        <v>15</v>
      </c>
      <c r="R33" s="1292">
        <v>5.434782608695652E-2</v>
      </c>
      <c r="S33" s="1291">
        <v>6</v>
      </c>
      <c r="T33" s="1292">
        <v>2.1739130434782608E-2</v>
      </c>
      <c r="U33" s="1291">
        <v>0</v>
      </c>
      <c r="V33" s="1292">
        <v>0</v>
      </c>
      <c r="W33" s="1291">
        <v>16</v>
      </c>
      <c r="X33" s="1292">
        <v>5.7971014492753624E-2</v>
      </c>
      <c r="Y33" s="1291">
        <v>1</v>
      </c>
      <c r="Z33" s="1293">
        <v>3.6231884057971015E-3</v>
      </c>
      <c r="AA33" s="1291">
        <v>9</v>
      </c>
      <c r="AB33" s="1292">
        <v>3.2608695652173912E-2</v>
      </c>
      <c r="AC33" s="1291">
        <v>1</v>
      </c>
      <c r="AD33" s="1293">
        <v>3.6231884057971015E-3</v>
      </c>
      <c r="AE33" s="1291">
        <v>0</v>
      </c>
      <c r="AF33" s="1292">
        <v>0</v>
      </c>
      <c r="AG33" s="1291">
        <v>36</v>
      </c>
      <c r="AH33" s="1292">
        <v>0.13043478260869565</v>
      </c>
      <c r="AI33" s="1291">
        <v>31</v>
      </c>
      <c r="AJ33" s="1292">
        <v>0.11231884057971014</v>
      </c>
      <c r="AK33" s="1285"/>
    </row>
    <row r="34" spans="1:37">
      <c r="A34" s="1918"/>
      <c r="B34" s="1290" t="s">
        <v>518</v>
      </c>
      <c r="C34" s="1291">
        <v>28</v>
      </c>
      <c r="D34" s="1292">
        <v>6.4516129032258063E-2</v>
      </c>
      <c r="E34" s="1291">
        <v>21</v>
      </c>
      <c r="F34" s="1292">
        <v>4.8387096774193547E-2</v>
      </c>
      <c r="G34" s="1291">
        <v>28</v>
      </c>
      <c r="H34" s="1292">
        <v>6.4516129032258063E-2</v>
      </c>
      <c r="I34" s="1291">
        <v>4</v>
      </c>
      <c r="J34" s="1293">
        <v>9.2165898617511521E-3</v>
      </c>
      <c r="K34" s="1291">
        <v>98</v>
      </c>
      <c r="L34" s="1292">
        <v>0.22580645161290319</v>
      </c>
      <c r="M34" s="1291">
        <v>32</v>
      </c>
      <c r="N34" s="1292">
        <v>7.3732718894009217E-2</v>
      </c>
      <c r="O34" s="1291">
        <v>36</v>
      </c>
      <c r="P34" s="1292">
        <v>8.294930875576037E-2</v>
      </c>
      <c r="Q34" s="1291">
        <v>19</v>
      </c>
      <c r="R34" s="1292">
        <v>4.377880184331797E-2</v>
      </c>
      <c r="S34" s="1291">
        <v>6</v>
      </c>
      <c r="T34" s="1292">
        <v>1.3824884792626729E-2</v>
      </c>
      <c r="U34" s="1291">
        <v>1</v>
      </c>
      <c r="V34" s="1293">
        <v>2.304147465437788E-3</v>
      </c>
      <c r="W34" s="1291">
        <v>25</v>
      </c>
      <c r="X34" s="1292">
        <v>5.7603686635944701E-2</v>
      </c>
      <c r="Y34" s="1291">
        <v>2</v>
      </c>
      <c r="Z34" s="1293">
        <v>4.608294930875576E-3</v>
      </c>
      <c r="AA34" s="1291">
        <v>14</v>
      </c>
      <c r="AB34" s="1292">
        <v>3.2258064516129031E-2</v>
      </c>
      <c r="AC34" s="1291">
        <v>1</v>
      </c>
      <c r="AD34" s="1293">
        <v>2.304147465437788E-3</v>
      </c>
      <c r="AE34" s="1291">
        <v>1</v>
      </c>
      <c r="AF34" s="1293">
        <v>2.304147465437788E-3</v>
      </c>
      <c r="AG34" s="1291">
        <v>38</v>
      </c>
      <c r="AH34" s="1292">
        <v>8.755760368663594E-2</v>
      </c>
      <c r="AI34" s="1291">
        <v>80</v>
      </c>
      <c r="AJ34" s="1292">
        <v>0.18433179723502305</v>
      </c>
      <c r="AK34" s="1285"/>
    </row>
    <row r="35" spans="1:37" ht="24">
      <c r="A35" s="1918" t="s">
        <v>524</v>
      </c>
      <c r="B35" s="1290" t="s">
        <v>40</v>
      </c>
      <c r="C35" s="1291">
        <v>7</v>
      </c>
      <c r="D35" s="1292">
        <v>4.1916167664670656E-2</v>
      </c>
      <c r="E35" s="1291">
        <v>8</v>
      </c>
      <c r="F35" s="1292">
        <v>4.790419161676647E-2</v>
      </c>
      <c r="G35" s="1291">
        <v>13</v>
      </c>
      <c r="H35" s="1292">
        <v>7.7844311377245512E-2</v>
      </c>
      <c r="I35" s="1291">
        <v>4</v>
      </c>
      <c r="J35" s="1292">
        <v>2.3952095808383235E-2</v>
      </c>
      <c r="K35" s="1291">
        <v>34</v>
      </c>
      <c r="L35" s="1292">
        <v>0.20359281437125748</v>
      </c>
      <c r="M35" s="1291">
        <v>10</v>
      </c>
      <c r="N35" s="1292">
        <v>5.9880239520958084E-2</v>
      </c>
      <c r="O35" s="1291">
        <v>12</v>
      </c>
      <c r="P35" s="1292">
        <v>7.1856287425149698E-2</v>
      </c>
      <c r="Q35" s="1291">
        <v>3</v>
      </c>
      <c r="R35" s="1292">
        <v>1.7964071856287425E-2</v>
      </c>
      <c r="S35" s="1291">
        <v>5</v>
      </c>
      <c r="T35" s="1292">
        <v>2.9940119760479042E-2</v>
      </c>
      <c r="U35" s="1291">
        <v>1</v>
      </c>
      <c r="V35" s="1293">
        <v>5.9880239520958087E-3</v>
      </c>
      <c r="W35" s="1291">
        <v>9</v>
      </c>
      <c r="X35" s="1292">
        <v>5.3892215568862277E-2</v>
      </c>
      <c r="Y35" s="1291">
        <v>0</v>
      </c>
      <c r="Z35" s="1292">
        <v>0</v>
      </c>
      <c r="AA35" s="1291">
        <v>6</v>
      </c>
      <c r="AB35" s="1292">
        <v>3.5928143712574849E-2</v>
      </c>
      <c r="AC35" s="1291">
        <v>0</v>
      </c>
      <c r="AD35" s="1292">
        <v>0</v>
      </c>
      <c r="AE35" s="1291">
        <v>1</v>
      </c>
      <c r="AF35" s="1293">
        <v>5.9880239520958087E-3</v>
      </c>
      <c r="AG35" s="1291">
        <v>10</v>
      </c>
      <c r="AH35" s="1292">
        <v>5.9880239520958084E-2</v>
      </c>
      <c r="AI35" s="1291">
        <v>44</v>
      </c>
      <c r="AJ35" s="1292">
        <v>0.26347305389221559</v>
      </c>
      <c r="AK35" s="1285"/>
    </row>
    <row r="36" spans="1:37" ht="24">
      <c r="A36" s="1918"/>
      <c r="B36" s="1290" t="s">
        <v>41</v>
      </c>
      <c r="C36" s="1291">
        <v>10</v>
      </c>
      <c r="D36" s="1292">
        <v>7.2992700729927001E-2</v>
      </c>
      <c r="E36" s="1291">
        <v>8</v>
      </c>
      <c r="F36" s="1292">
        <v>5.8394160583941604E-2</v>
      </c>
      <c r="G36" s="1291">
        <v>8</v>
      </c>
      <c r="H36" s="1292">
        <v>5.8394160583941604E-2</v>
      </c>
      <c r="I36" s="1291">
        <v>0</v>
      </c>
      <c r="J36" s="1292">
        <v>0</v>
      </c>
      <c r="K36" s="1291">
        <v>23</v>
      </c>
      <c r="L36" s="1292">
        <v>0.16788321167883211</v>
      </c>
      <c r="M36" s="1291">
        <v>7</v>
      </c>
      <c r="N36" s="1292">
        <v>5.1094890510948912E-2</v>
      </c>
      <c r="O36" s="1291">
        <v>16</v>
      </c>
      <c r="P36" s="1292">
        <v>0.11678832116788321</v>
      </c>
      <c r="Q36" s="1291">
        <v>8</v>
      </c>
      <c r="R36" s="1292">
        <v>5.8394160583941604E-2</v>
      </c>
      <c r="S36" s="1291">
        <v>1</v>
      </c>
      <c r="T36" s="1293">
        <v>7.2992700729927005E-3</v>
      </c>
      <c r="U36" s="1291">
        <v>0</v>
      </c>
      <c r="V36" s="1292">
        <v>0</v>
      </c>
      <c r="W36" s="1291">
        <v>9</v>
      </c>
      <c r="X36" s="1292">
        <v>6.569343065693431E-2</v>
      </c>
      <c r="Y36" s="1291">
        <v>2</v>
      </c>
      <c r="Z36" s="1292">
        <v>1.4598540145985401E-2</v>
      </c>
      <c r="AA36" s="1291">
        <v>6</v>
      </c>
      <c r="AB36" s="1292">
        <v>4.3795620437956206E-2</v>
      </c>
      <c r="AC36" s="1291">
        <v>1</v>
      </c>
      <c r="AD36" s="1293">
        <v>7.2992700729927005E-3</v>
      </c>
      <c r="AE36" s="1291">
        <v>0</v>
      </c>
      <c r="AF36" s="1292">
        <v>0</v>
      </c>
      <c r="AG36" s="1291">
        <v>16</v>
      </c>
      <c r="AH36" s="1292">
        <v>0.11678832116788321</v>
      </c>
      <c r="AI36" s="1291">
        <v>22</v>
      </c>
      <c r="AJ36" s="1292">
        <v>0.16058394160583941</v>
      </c>
      <c r="AK36" s="1285"/>
    </row>
    <row r="37" spans="1:37" ht="36">
      <c r="A37" s="1918"/>
      <c r="B37" s="1290" t="s">
        <v>42</v>
      </c>
      <c r="C37" s="1291">
        <v>11</v>
      </c>
      <c r="D37" s="1292">
        <v>8.59375E-2</v>
      </c>
      <c r="E37" s="1291">
        <v>5</v>
      </c>
      <c r="F37" s="1292">
        <v>3.90625E-2</v>
      </c>
      <c r="G37" s="1291">
        <v>7</v>
      </c>
      <c r="H37" s="1292">
        <v>5.46875E-2</v>
      </c>
      <c r="I37" s="1291">
        <v>0</v>
      </c>
      <c r="J37" s="1292">
        <v>0</v>
      </c>
      <c r="K37" s="1291">
        <v>41</v>
      </c>
      <c r="L37" s="1292">
        <v>0.3203125</v>
      </c>
      <c r="M37" s="1291">
        <v>15</v>
      </c>
      <c r="N37" s="1292">
        <v>0.1171875</v>
      </c>
      <c r="O37" s="1291">
        <v>8</v>
      </c>
      <c r="P37" s="1292">
        <v>6.25E-2</v>
      </c>
      <c r="Q37" s="1291">
        <v>8</v>
      </c>
      <c r="R37" s="1292">
        <v>6.25E-2</v>
      </c>
      <c r="S37" s="1291">
        <v>0</v>
      </c>
      <c r="T37" s="1292">
        <v>0</v>
      </c>
      <c r="U37" s="1291">
        <v>0</v>
      </c>
      <c r="V37" s="1292">
        <v>0</v>
      </c>
      <c r="W37" s="1291">
        <v>7</v>
      </c>
      <c r="X37" s="1292">
        <v>5.46875E-2</v>
      </c>
      <c r="Y37" s="1291">
        <v>0</v>
      </c>
      <c r="Z37" s="1292">
        <v>0</v>
      </c>
      <c r="AA37" s="1291">
        <v>1</v>
      </c>
      <c r="AB37" s="1293">
        <v>7.8125E-3</v>
      </c>
      <c r="AC37" s="1291">
        <v>0</v>
      </c>
      <c r="AD37" s="1292">
        <v>0</v>
      </c>
      <c r="AE37" s="1291">
        <v>0</v>
      </c>
      <c r="AF37" s="1292">
        <v>0</v>
      </c>
      <c r="AG37" s="1291">
        <v>11</v>
      </c>
      <c r="AH37" s="1292">
        <v>8.59375E-2</v>
      </c>
      <c r="AI37" s="1291">
        <v>14</v>
      </c>
      <c r="AJ37" s="1292">
        <v>0.109375</v>
      </c>
      <c r="AK37" s="1285"/>
    </row>
    <row r="38" spans="1:37" ht="15.75" thickBot="1">
      <c r="A38" s="1919" t="s">
        <v>392</v>
      </c>
      <c r="B38" s="1919"/>
      <c r="C38" s="1294">
        <v>28</v>
      </c>
      <c r="D38" s="1295">
        <v>6.4516129032258063E-2</v>
      </c>
      <c r="E38" s="1294">
        <v>21</v>
      </c>
      <c r="F38" s="1295">
        <v>4.8387096774193547E-2</v>
      </c>
      <c r="G38" s="1294">
        <v>28</v>
      </c>
      <c r="H38" s="1295">
        <v>6.4516129032258063E-2</v>
      </c>
      <c r="I38" s="1294">
        <v>4</v>
      </c>
      <c r="J38" s="1296">
        <v>9.2165898617511521E-3</v>
      </c>
      <c r="K38" s="1294">
        <v>98</v>
      </c>
      <c r="L38" s="1295">
        <v>0.22580645161290319</v>
      </c>
      <c r="M38" s="1294">
        <v>32</v>
      </c>
      <c r="N38" s="1295">
        <v>7.3732718894009217E-2</v>
      </c>
      <c r="O38" s="1294">
        <v>36</v>
      </c>
      <c r="P38" s="1295">
        <v>8.294930875576037E-2</v>
      </c>
      <c r="Q38" s="1294">
        <v>19</v>
      </c>
      <c r="R38" s="1295">
        <v>4.377880184331797E-2</v>
      </c>
      <c r="S38" s="1294">
        <v>6</v>
      </c>
      <c r="T38" s="1295">
        <v>1.3824884792626729E-2</v>
      </c>
      <c r="U38" s="1294">
        <v>1</v>
      </c>
      <c r="V38" s="1296">
        <v>2.304147465437788E-3</v>
      </c>
      <c r="W38" s="1294">
        <v>25</v>
      </c>
      <c r="X38" s="1295">
        <v>5.7603686635944701E-2</v>
      </c>
      <c r="Y38" s="1294">
        <v>2</v>
      </c>
      <c r="Z38" s="1296">
        <v>4.608294930875576E-3</v>
      </c>
      <c r="AA38" s="1294">
        <v>14</v>
      </c>
      <c r="AB38" s="1295">
        <v>3.2258064516129031E-2</v>
      </c>
      <c r="AC38" s="1294">
        <v>1</v>
      </c>
      <c r="AD38" s="1296">
        <v>2.304147465437788E-3</v>
      </c>
      <c r="AE38" s="1294">
        <v>1</v>
      </c>
      <c r="AF38" s="1296">
        <v>2.304147465437788E-3</v>
      </c>
      <c r="AG38" s="1294">
        <v>38</v>
      </c>
      <c r="AH38" s="1295">
        <v>8.755760368663594E-2</v>
      </c>
      <c r="AI38" s="1294">
        <v>80</v>
      </c>
      <c r="AJ38" s="1295">
        <v>0.18433179723502305</v>
      </c>
      <c r="AK38" s="1285"/>
    </row>
  </sheetData>
  <mergeCells count="31">
    <mergeCell ref="AG3:AH3"/>
    <mergeCell ref="AI3:AJ3"/>
    <mergeCell ref="A5:A9"/>
    <mergeCell ref="A25:A27"/>
    <mergeCell ref="A1:AJ1"/>
    <mergeCell ref="A2:B4"/>
    <mergeCell ref="C2:AJ2"/>
    <mergeCell ref="C3:D3"/>
    <mergeCell ref="E3:F3"/>
    <mergeCell ref="G3:H3"/>
    <mergeCell ref="I3:J3"/>
    <mergeCell ref="K3:L3"/>
    <mergeCell ref="O3:P3"/>
    <mergeCell ref="Q3:R3"/>
    <mergeCell ref="S3:T3"/>
    <mergeCell ref="U3:V3"/>
    <mergeCell ref="A28:A29"/>
    <mergeCell ref="A30:A34"/>
    <mergeCell ref="A35:A37"/>
    <mergeCell ref="A38:B38"/>
    <mergeCell ref="AE3:AF3"/>
    <mergeCell ref="W3:X3"/>
    <mergeCell ref="Y3:Z3"/>
    <mergeCell ref="AA3:AB3"/>
    <mergeCell ref="AC3:AD3"/>
    <mergeCell ref="A12:A13"/>
    <mergeCell ref="A14:A17"/>
    <mergeCell ref="A18:A21"/>
    <mergeCell ref="A22:A24"/>
    <mergeCell ref="M3:N3"/>
    <mergeCell ref="A10:A1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38"/>
  <sheetViews>
    <sheetView topLeftCell="B7" zoomScale="85" zoomScaleNormal="85" workbookViewId="0">
      <selection activeCell="T24" sqref="T24"/>
    </sheetView>
  </sheetViews>
  <sheetFormatPr baseColWidth="10" defaultColWidth="9.140625" defaultRowHeight="15"/>
  <cols>
    <col min="1" max="1" width="17.28515625" customWidth="1"/>
  </cols>
  <sheetData>
    <row r="1" spans="1:29" ht="15.75" thickBot="1">
      <c r="A1" s="1929" t="s">
        <v>48</v>
      </c>
      <c r="B1" s="1929"/>
      <c r="C1" s="1929"/>
      <c r="D1" s="1929"/>
      <c r="E1" s="1929"/>
      <c r="F1" s="1929"/>
      <c r="G1" s="1929"/>
      <c r="H1" s="1929"/>
      <c r="I1" s="1929"/>
      <c r="J1" s="1929"/>
      <c r="K1" s="1929"/>
      <c r="L1" s="1929"/>
      <c r="M1" s="1929"/>
      <c r="N1" s="1929"/>
      <c r="O1" s="1929"/>
      <c r="P1" s="1929"/>
      <c r="Q1" s="1929"/>
      <c r="R1" s="1929"/>
      <c r="S1" s="1929"/>
      <c r="T1" s="1929"/>
      <c r="U1" s="1929"/>
      <c r="V1" s="1929"/>
      <c r="W1" s="1929"/>
      <c r="X1" s="1929"/>
      <c r="Y1" s="1929"/>
      <c r="Z1" s="1929"/>
      <c r="AA1" s="1929"/>
      <c r="AB1" s="1929"/>
      <c r="AC1" s="521"/>
    </row>
    <row r="2" spans="1:29" ht="15.75" thickTop="1">
      <c r="A2" s="1930" t="s">
        <v>183</v>
      </c>
      <c r="B2" s="1930"/>
      <c r="C2" s="1933" t="s">
        <v>49</v>
      </c>
      <c r="D2" s="1933"/>
      <c r="E2" s="1933"/>
      <c r="F2" s="1933"/>
      <c r="G2" s="1933"/>
      <c r="H2" s="1933"/>
      <c r="I2" s="1933"/>
      <c r="J2" s="1933"/>
      <c r="K2" s="1933"/>
      <c r="L2" s="1933"/>
      <c r="M2" s="1933"/>
      <c r="N2" s="1933"/>
      <c r="O2" s="1933"/>
      <c r="P2" s="1933"/>
      <c r="Q2" s="1933"/>
      <c r="R2" s="1933"/>
      <c r="S2" s="1933"/>
      <c r="T2" s="1933"/>
      <c r="U2" s="1933"/>
      <c r="V2" s="1933"/>
      <c r="W2" s="1933"/>
      <c r="X2" s="1933"/>
      <c r="Y2" s="1933"/>
      <c r="Z2" s="1933"/>
      <c r="AA2" s="1933"/>
      <c r="AB2" s="1933"/>
      <c r="AC2" s="521"/>
    </row>
    <row r="3" spans="1:29" ht="42.75" customHeight="1">
      <c r="A3" s="1931"/>
      <c r="B3" s="1931"/>
      <c r="C3" s="1934" t="s">
        <v>50</v>
      </c>
      <c r="D3" s="1934"/>
      <c r="E3" s="1934" t="s">
        <v>51</v>
      </c>
      <c r="F3" s="1934"/>
      <c r="G3" s="1934" t="s">
        <v>52</v>
      </c>
      <c r="H3" s="1934"/>
      <c r="I3" s="1934" t="s">
        <v>53</v>
      </c>
      <c r="J3" s="1934"/>
      <c r="K3" s="1934" t="s">
        <v>54</v>
      </c>
      <c r="L3" s="1934"/>
      <c r="M3" s="1934" t="s">
        <v>55</v>
      </c>
      <c r="N3" s="1934"/>
      <c r="O3" s="1934" t="s">
        <v>56</v>
      </c>
      <c r="P3" s="1934"/>
      <c r="Q3" s="1934" t="s">
        <v>57</v>
      </c>
      <c r="R3" s="1934"/>
      <c r="S3" s="1934" t="s">
        <v>58</v>
      </c>
      <c r="T3" s="1934"/>
      <c r="U3" s="1934" t="s">
        <v>59</v>
      </c>
      <c r="V3" s="1934"/>
      <c r="W3" s="1934" t="s">
        <v>60</v>
      </c>
      <c r="X3" s="1934"/>
      <c r="Y3" s="1934" t="s">
        <v>61</v>
      </c>
      <c r="Z3" s="1934"/>
      <c r="AA3" s="1934" t="s">
        <v>518</v>
      </c>
      <c r="AB3" s="1934"/>
      <c r="AC3" s="521"/>
    </row>
    <row r="4" spans="1:29" ht="15.75" thickBot="1">
      <c r="A4" s="1932"/>
      <c r="B4" s="1932"/>
      <c r="C4" s="522" t="s">
        <v>520</v>
      </c>
      <c r="D4" s="522" t="s">
        <v>519</v>
      </c>
      <c r="E4" s="522" t="s">
        <v>520</v>
      </c>
      <c r="F4" s="522" t="s">
        <v>519</v>
      </c>
      <c r="G4" s="522" t="s">
        <v>520</v>
      </c>
      <c r="H4" s="522" t="s">
        <v>519</v>
      </c>
      <c r="I4" s="522" t="s">
        <v>520</v>
      </c>
      <c r="J4" s="522" t="s">
        <v>519</v>
      </c>
      <c r="K4" s="522" t="s">
        <v>520</v>
      </c>
      <c r="L4" s="522" t="s">
        <v>519</v>
      </c>
      <c r="M4" s="522" t="s">
        <v>520</v>
      </c>
      <c r="N4" s="522" t="s">
        <v>519</v>
      </c>
      <c r="O4" s="522" t="s">
        <v>520</v>
      </c>
      <c r="P4" s="522" t="s">
        <v>519</v>
      </c>
      <c r="Q4" s="522" t="s">
        <v>520</v>
      </c>
      <c r="R4" s="522" t="s">
        <v>519</v>
      </c>
      <c r="S4" s="522" t="s">
        <v>520</v>
      </c>
      <c r="T4" s="522" t="s">
        <v>519</v>
      </c>
      <c r="U4" s="522" t="s">
        <v>520</v>
      </c>
      <c r="V4" s="522" t="s">
        <v>519</v>
      </c>
      <c r="W4" s="522" t="s">
        <v>520</v>
      </c>
      <c r="X4" s="522" t="s">
        <v>519</v>
      </c>
      <c r="Y4" s="522" t="s">
        <v>520</v>
      </c>
      <c r="Z4" s="522" t="s">
        <v>519</v>
      </c>
      <c r="AA4" s="522" t="s">
        <v>520</v>
      </c>
      <c r="AB4" s="522" t="s">
        <v>519</v>
      </c>
      <c r="AC4" s="521"/>
    </row>
    <row r="5" spans="1:29" ht="15.75" thickTop="1">
      <c r="A5" s="1927" t="s">
        <v>392</v>
      </c>
      <c r="B5" s="1927"/>
      <c r="C5" s="523">
        <v>0.37557603686635943</v>
      </c>
      <c r="D5" s="524">
        <v>163</v>
      </c>
      <c r="E5" s="523">
        <v>0.34331797235023048</v>
      </c>
      <c r="F5" s="524">
        <v>149</v>
      </c>
      <c r="G5" s="523">
        <v>6.2211981566820278E-2</v>
      </c>
      <c r="H5" s="524">
        <v>27</v>
      </c>
      <c r="I5" s="523">
        <v>2.0737327188940093E-2</v>
      </c>
      <c r="J5" s="524">
        <v>9</v>
      </c>
      <c r="K5" s="523">
        <v>1.6129032258064516E-2</v>
      </c>
      <c r="L5" s="524">
        <v>7</v>
      </c>
      <c r="M5" s="523">
        <v>1.6129032258064516E-2</v>
      </c>
      <c r="N5" s="524">
        <v>7</v>
      </c>
      <c r="O5" s="523">
        <v>2.9953917050691239E-2</v>
      </c>
      <c r="P5" s="524">
        <v>13</v>
      </c>
      <c r="Q5" s="523">
        <v>4.8387096774193547E-2</v>
      </c>
      <c r="R5" s="524">
        <v>21</v>
      </c>
      <c r="S5" s="523">
        <v>2.3041474654377881E-2</v>
      </c>
      <c r="T5" s="524">
        <v>10</v>
      </c>
      <c r="U5" s="525">
        <v>6.9124423963133645E-3</v>
      </c>
      <c r="V5" s="524">
        <v>3</v>
      </c>
      <c r="W5" s="523">
        <v>4.8387096774193547E-2</v>
      </c>
      <c r="X5" s="524">
        <v>21</v>
      </c>
      <c r="Y5" s="525">
        <v>9.2165898617511521E-3</v>
      </c>
      <c r="Z5" s="524">
        <v>4</v>
      </c>
      <c r="AA5" s="523">
        <v>1</v>
      </c>
      <c r="AB5" s="524">
        <v>434</v>
      </c>
      <c r="AC5" s="521"/>
    </row>
    <row r="6" spans="1:29" ht="48">
      <c r="A6" s="1928" t="s">
        <v>8</v>
      </c>
      <c r="B6" s="526" t="s">
        <v>397</v>
      </c>
      <c r="C6" s="527">
        <v>0.50602409638554213</v>
      </c>
      <c r="D6" s="528">
        <v>126</v>
      </c>
      <c r="E6" s="527">
        <v>0.30120481927710846</v>
      </c>
      <c r="F6" s="528">
        <v>75</v>
      </c>
      <c r="G6" s="527">
        <v>2.4096385542168676E-2</v>
      </c>
      <c r="H6" s="528">
        <v>6</v>
      </c>
      <c r="I6" s="527">
        <v>2.0080321285140562E-2</v>
      </c>
      <c r="J6" s="528">
        <v>5</v>
      </c>
      <c r="K6" s="527">
        <v>1.6064257028112448E-2</v>
      </c>
      <c r="L6" s="528">
        <v>4</v>
      </c>
      <c r="M6" s="529">
        <v>8.0321285140562242E-3</v>
      </c>
      <c r="N6" s="528">
        <v>2</v>
      </c>
      <c r="O6" s="527">
        <v>2.4096385542168676E-2</v>
      </c>
      <c r="P6" s="528">
        <v>6</v>
      </c>
      <c r="Q6" s="527">
        <v>2.4096385542168676E-2</v>
      </c>
      <c r="R6" s="528">
        <v>6</v>
      </c>
      <c r="S6" s="527">
        <v>2.8112449799196786E-2</v>
      </c>
      <c r="T6" s="528">
        <v>7</v>
      </c>
      <c r="U6" s="529">
        <v>8.0321285140562242E-3</v>
      </c>
      <c r="V6" s="528">
        <v>2</v>
      </c>
      <c r="W6" s="527">
        <v>3.2128514056224897E-2</v>
      </c>
      <c r="X6" s="528">
        <v>8</v>
      </c>
      <c r="Y6" s="529">
        <v>8.0321285140562242E-3</v>
      </c>
      <c r="Z6" s="528">
        <v>2</v>
      </c>
      <c r="AA6" s="527">
        <v>1</v>
      </c>
      <c r="AB6" s="528">
        <v>249</v>
      </c>
      <c r="AC6" s="521"/>
    </row>
    <row r="7" spans="1:29">
      <c r="A7" s="1928"/>
      <c r="B7" s="526" t="s">
        <v>395</v>
      </c>
      <c r="C7" s="527">
        <v>0.15463917525773196</v>
      </c>
      <c r="D7" s="528">
        <v>15</v>
      </c>
      <c r="E7" s="527">
        <v>0.37113402061855671</v>
      </c>
      <c r="F7" s="528">
        <v>36</v>
      </c>
      <c r="G7" s="527">
        <v>0.16494845360824739</v>
      </c>
      <c r="H7" s="528">
        <v>16</v>
      </c>
      <c r="I7" s="527">
        <v>3.0927835051546393E-2</v>
      </c>
      <c r="J7" s="528">
        <v>3</v>
      </c>
      <c r="K7" s="527">
        <v>1.0309278350515462E-2</v>
      </c>
      <c r="L7" s="528">
        <v>1</v>
      </c>
      <c r="M7" s="527">
        <v>4.1237113402061848E-2</v>
      </c>
      <c r="N7" s="528">
        <v>4</v>
      </c>
      <c r="O7" s="527">
        <v>3.0927835051546393E-2</v>
      </c>
      <c r="P7" s="528">
        <v>3</v>
      </c>
      <c r="Q7" s="527">
        <v>0.12371134020618557</v>
      </c>
      <c r="R7" s="528">
        <v>12</v>
      </c>
      <c r="S7" s="527">
        <v>2.0618556701030924E-2</v>
      </c>
      <c r="T7" s="528">
        <v>2</v>
      </c>
      <c r="U7" s="527">
        <v>1.0309278350515462E-2</v>
      </c>
      <c r="V7" s="528">
        <v>1</v>
      </c>
      <c r="W7" s="527">
        <v>3.0927835051546393E-2</v>
      </c>
      <c r="X7" s="528">
        <v>3</v>
      </c>
      <c r="Y7" s="527">
        <v>1.0309278350515462E-2</v>
      </c>
      <c r="Z7" s="528">
        <v>1</v>
      </c>
      <c r="AA7" s="527">
        <v>1</v>
      </c>
      <c r="AB7" s="528">
        <v>97</v>
      </c>
      <c r="AC7" s="521"/>
    </row>
    <row r="8" spans="1:29" ht="36">
      <c r="A8" s="1928"/>
      <c r="B8" s="526" t="s">
        <v>393</v>
      </c>
      <c r="C8" s="527">
        <v>0.31914893617021278</v>
      </c>
      <c r="D8" s="528">
        <v>15</v>
      </c>
      <c r="E8" s="527">
        <v>0.34042553191489361</v>
      </c>
      <c r="F8" s="528">
        <v>16</v>
      </c>
      <c r="G8" s="527">
        <v>2.1276595744680851E-2</v>
      </c>
      <c r="H8" s="528">
        <v>1</v>
      </c>
      <c r="I8" s="527">
        <v>0</v>
      </c>
      <c r="J8" s="528">
        <v>0</v>
      </c>
      <c r="K8" s="527">
        <v>4.2553191489361701E-2</v>
      </c>
      <c r="L8" s="528">
        <v>2</v>
      </c>
      <c r="M8" s="527">
        <v>2.1276595744680851E-2</v>
      </c>
      <c r="N8" s="528">
        <v>1</v>
      </c>
      <c r="O8" s="527">
        <v>4.2553191489361701E-2</v>
      </c>
      <c r="P8" s="528">
        <v>2</v>
      </c>
      <c r="Q8" s="527">
        <v>2.1276595744680851E-2</v>
      </c>
      <c r="R8" s="528">
        <v>1</v>
      </c>
      <c r="S8" s="527">
        <v>2.1276595744680851E-2</v>
      </c>
      <c r="T8" s="528">
        <v>1</v>
      </c>
      <c r="U8" s="527">
        <v>0</v>
      </c>
      <c r="V8" s="528">
        <v>0</v>
      </c>
      <c r="W8" s="527">
        <v>0.14893617021276595</v>
      </c>
      <c r="X8" s="528">
        <v>7</v>
      </c>
      <c r="Y8" s="527">
        <v>2.1276595744680851E-2</v>
      </c>
      <c r="Z8" s="528">
        <v>1</v>
      </c>
      <c r="AA8" s="527">
        <v>1</v>
      </c>
      <c r="AB8" s="528">
        <v>47</v>
      </c>
      <c r="AC8" s="521"/>
    </row>
    <row r="9" spans="1:29" ht="24">
      <c r="A9" s="1928"/>
      <c r="B9" s="526" t="s">
        <v>394</v>
      </c>
      <c r="C9" s="527">
        <v>0.16666666666666663</v>
      </c>
      <c r="D9" s="528">
        <v>6</v>
      </c>
      <c r="E9" s="527">
        <v>0.52777777777777779</v>
      </c>
      <c r="F9" s="528">
        <v>19</v>
      </c>
      <c r="G9" s="527">
        <v>0.1111111111111111</v>
      </c>
      <c r="H9" s="528">
        <v>4</v>
      </c>
      <c r="I9" s="527">
        <v>2.7777777777777776E-2</v>
      </c>
      <c r="J9" s="528">
        <v>1</v>
      </c>
      <c r="K9" s="527">
        <v>0</v>
      </c>
      <c r="L9" s="528">
        <v>0</v>
      </c>
      <c r="M9" s="527">
        <v>0</v>
      </c>
      <c r="N9" s="528">
        <v>0</v>
      </c>
      <c r="O9" s="527">
        <v>5.5555555555555552E-2</v>
      </c>
      <c r="P9" s="528">
        <v>2</v>
      </c>
      <c r="Q9" s="527">
        <v>5.5555555555555552E-2</v>
      </c>
      <c r="R9" s="528">
        <v>2</v>
      </c>
      <c r="S9" s="527">
        <v>0</v>
      </c>
      <c r="T9" s="528">
        <v>0</v>
      </c>
      <c r="U9" s="527">
        <v>0</v>
      </c>
      <c r="V9" s="528">
        <v>0</v>
      </c>
      <c r="W9" s="527">
        <v>5.5555555555555552E-2</v>
      </c>
      <c r="X9" s="528">
        <v>2</v>
      </c>
      <c r="Y9" s="527">
        <v>0</v>
      </c>
      <c r="Z9" s="528">
        <v>0</v>
      </c>
      <c r="AA9" s="527">
        <v>1</v>
      </c>
      <c r="AB9" s="528">
        <v>36</v>
      </c>
      <c r="AC9" s="521"/>
    </row>
    <row r="10" spans="1:29" ht="24">
      <c r="A10" s="1928"/>
      <c r="B10" s="526" t="s">
        <v>396</v>
      </c>
      <c r="C10" s="527">
        <v>0.2</v>
      </c>
      <c r="D10" s="528">
        <v>1</v>
      </c>
      <c r="E10" s="527">
        <v>0.6</v>
      </c>
      <c r="F10" s="528">
        <v>3</v>
      </c>
      <c r="G10" s="527">
        <v>0</v>
      </c>
      <c r="H10" s="528">
        <v>0</v>
      </c>
      <c r="I10" s="527">
        <v>0</v>
      </c>
      <c r="J10" s="528">
        <v>0</v>
      </c>
      <c r="K10" s="527">
        <v>0</v>
      </c>
      <c r="L10" s="528">
        <v>0</v>
      </c>
      <c r="M10" s="527">
        <v>0</v>
      </c>
      <c r="N10" s="528">
        <v>0</v>
      </c>
      <c r="O10" s="527">
        <v>0</v>
      </c>
      <c r="P10" s="528">
        <v>0</v>
      </c>
      <c r="Q10" s="527">
        <v>0</v>
      </c>
      <c r="R10" s="528">
        <v>0</v>
      </c>
      <c r="S10" s="527">
        <v>0</v>
      </c>
      <c r="T10" s="528">
        <v>0</v>
      </c>
      <c r="U10" s="527">
        <v>0</v>
      </c>
      <c r="V10" s="528">
        <v>0</v>
      </c>
      <c r="W10" s="527">
        <v>0.2</v>
      </c>
      <c r="X10" s="528">
        <v>1</v>
      </c>
      <c r="Y10" s="527">
        <v>0</v>
      </c>
      <c r="Z10" s="528">
        <v>0</v>
      </c>
      <c r="AA10" s="527">
        <v>1</v>
      </c>
      <c r="AB10" s="528">
        <v>5</v>
      </c>
      <c r="AC10" s="521"/>
    </row>
    <row r="11" spans="1:29">
      <c r="A11" s="1928" t="s">
        <v>9</v>
      </c>
      <c r="B11" s="526" t="s">
        <v>11</v>
      </c>
      <c r="C11" s="527">
        <v>0.37760416666666674</v>
      </c>
      <c r="D11" s="528">
        <v>145</v>
      </c>
      <c r="E11" s="527">
        <v>0.328125</v>
      </c>
      <c r="F11" s="528">
        <v>126</v>
      </c>
      <c r="G11" s="527">
        <v>6.7708333333333329E-2</v>
      </c>
      <c r="H11" s="528">
        <v>26</v>
      </c>
      <c r="I11" s="527">
        <v>2.34375E-2</v>
      </c>
      <c r="J11" s="528">
        <v>9</v>
      </c>
      <c r="K11" s="527">
        <v>1.5625E-2</v>
      </c>
      <c r="L11" s="528">
        <v>6</v>
      </c>
      <c r="M11" s="527">
        <v>1.8229166666666668E-2</v>
      </c>
      <c r="N11" s="528">
        <v>7</v>
      </c>
      <c r="O11" s="527">
        <v>3.125E-2</v>
      </c>
      <c r="P11" s="528">
        <v>12</v>
      </c>
      <c r="Q11" s="527">
        <v>4.4270833333333343E-2</v>
      </c>
      <c r="R11" s="528">
        <v>17</v>
      </c>
      <c r="S11" s="527">
        <v>2.6041666666666671E-2</v>
      </c>
      <c r="T11" s="528">
        <v>10</v>
      </c>
      <c r="U11" s="529">
        <v>7.8125E-3</v>
      </c>
      <c r="V11" s="528">
        <v>3</v>
      </c>
      <c r="W11" s="527">
        <v>4.9479166666666657E-2</v>
      </c>
      <c r="X11" s="528">
        <v>19</v>
      </c>
      <c r="Y11" s="527">
        <v>1.0416666666666664E-2</v>
      </c>
      <c r="Z11" s="528">
        <v>4</v>
      </c>
      <c r="AA11" s="527">
        <v>1</v>
      </c>
      <c r="AB11" s="528">
        <v>384</v>
      </c>
      <c r="AC11" s="521"/>
    </row>
    <row r="12" spans="1:29">
      <c r="A12" s="1928"/>
      <c r="B12" s="526" t="s">
        <v>10</v>
      </c>
      <c r="C12" s="527">
        <v>0.36</v>
      </c>
      <c r="D12" s="528">
        <v>18</v>
      </c>
      <c r="E12" s="527">
        <v>0.46</v>
      </c>
      <c r="F12" s="528">
        <v>23</v>
      </c>
      <c r="G12" s="527">
        <v>0.02</v>
      </c>
      <c r="H12" s="528">
        <v>1</v>
      </c>
      <c r="I12" s="527">
        <v>0</v>
      </c>
      <c r="J12" s="528">
        <v>0</v>
      </c>
      <c r="K12" s="527">
        <v>0.02</v>
      </c>
      <c r="L12" s="528">
        <v>1</v>
      </c>
      <c r="M12" s="527">
        <v>0</v>
      </c>
      <c r="N12" s="528">
        <v>0</v>
      </c>
      <c r="O12" s="527">
        <v>0.02</v>
      </c>
      <c r="P12" s="528">
        <v>1</v>
      </c>
      <c r="Q12" s="527">
        <v>0.08</v>
      </c>
      <c r="R12" s="528">
        <v>4</v>
      </c>
      <c r="S12" s="527">
        <v>0</v>
      </c>
      <c r="T12" s="528">
        <v>0</v>
      </c>
      <c r="U12" s="527">
        <v>0</v>
      </c>
      <c r="V12" s="528">
        <v>0</v>
      </c>
      <c r="W12" s="527">
        <v>0.04</v>
      </c>
      <c r="X12" s="528">
        <v>2</v>
      </c>
      <c r="Y12" s="527">
        <v>0</v>
      </c>
      <c r="Z12" s="528">
        <v>0</v>
      </c>
      <c r="AA12" s="527">
        <v>1</v>
      </c>
      <c r="AB12" s="528">
        <v>50</v>
      </c>
      <c r="AC12" s="521"/>
    </row>
    <row r="13" spans="1:29" ht="48">
      <c r="A13" s="1928" t="s">
        <v>521</v>
      </c>
      <c r="B13" s="526" t="s">
        <v>12</v>
      </c>
      <c r="C13" s="527">
        <v>0.39130434782608697</v>
      </c>
      <c r="D13" s="528">
        <v>9</v>
      </c>
      <c r="E13" s="527">
        <v>0.39130434782608697</v>
      </c>
      <c r="F13" s="528">
        <v>9</v>
      </c>
      <c r="G13" s="527">
        <v>8.6956521739130432E-2</v>
      </c>
      <c r="H13" s="528">
        <v>2</v>
      </c>
      <c r="I13" s="527">
        <v>0</v>
      </c>
      <c r="J13" s="528">
        <v>0</v>
      </c>
      <c r="K13" s="527">
        <v>4.3478260869565216E-2</v>
      </c>
      <c r="L13" s="528">
        <v>1</v>
      </c>
      <c r="M13" s="527">
        <v>0</v>
      </c>
      <c r="N13" s="528">
        <v>0</v>
      </c>
      <c r="O13" s="527">
        <v>0</v>
      </c>
      <c r="P13" s="528">
        <v>0</v>
      </c>
      <c r="Q13" s="527">
        <v>4.3478260869565216E-2</v>
      </c>
      <c r="R13" s="528">
        <v>1</v>
      </c>
      <c r="S13" s="527">
        <v>0</v>
      </c>
      <c r="T13" s="528">
        <v>0</v>
      </c>
      <c r="U13" s="527">
        <v>0</v>
      </c>
      <c r="V13" s="528">
        <v>0</v>
      </c>
      <c r="W13" s="527">
        <v>4.3478260869565216E-2</v>
      </c>
      <c r="X13" s="528">
        <v>1</v>
      </c>
      <c r="Y13" s="527">
        <v>0</v>
      </c>
      <c r="Z13" s="528">
        <v>0</v>
      </c>
      <c r="AA13" s="527">
        <v>1</v>
      </c>
      <c r="AB13" s="528">
        <v>23</v>
      </c>
      <c r="AC13" s="521"/>
    </row>
    <row r="14" spans="1:29" ht="156">
      <c r="A14" s="1928"/>
      <c r="B14" s="526" t="s">
        <v>13</v>
      </c>
      <c r="C14" s="527">
        <v>0.37560975609756098</v>
      </c>
      <c r="D14" s="528">
        <v>154</v>
      </c>
      <c r="E14" s="527">
        <v>0.34146341463414637</v>
      </c>
      <c r="F14" s="528">
        <v>140</v>
      </c>
      <c r="G14" s="527">
        <v>6.097560975609756E-2</v>
      </c>
      <c r="H14" s="528">
        <v>25</v>
      </c>
      <c r="I14" s="527">
        <v>2.1951219512195121E-2</v>
      </c>
      <c r="J14" s="528">
        <v>9</v>
      </c>
      <c r="K14" s="527">
        <v>1.4634146341463417E-2</v>
      </c>
      <c r="L14" s="528">
        <v>6</v>
      </c>
      <c r="M14" s="527">
        <v>1.7073170731707318E-2</v>
      </c>
      <c r="N14" s="528">
        <v>7</v>
      </c>
      <c r="O14" s="527">
        <v>3.1707317073170732E-2</v>
      </c>
      <c r="P14" s="528">
        <v>13</v>
      </c>
      <c r="Q14" s="527">
        <v>4.6341463414634146E-2</v>
      </c>
      <c r="R14" s="528">
        <v>19</v>
      </c>
      <c r="S14" s="527">
        <v>2.4390243902439025E-2</v>
      </c>
      <c r="T14" s="528">
        <v>10</v>
      </c>
      <c r="U14" s="529">
        <v>7.3170731707317086E-3</v>
      </c>
      <c r="V14" s="528">
        <v>3</v>
      </c>
      <c r="W14" s="527">
        <v>4.878048780487805E-2</v>
      </c>
      <c r="X14" s="528">
        <v>20</v>
      </c>
      <c r="Y14" s="529">
        <v>9.7560975609756097E-3</v>
      </c>
      <c r="Z14" s="528">
        <v>4</v>
      </c>
      <c r="AA14" s="527">
        <v>1</v>
      </c>
      <c r="AB14" s="528">
        <v>410</v>
      </c>
      <c r="AC14" s="521"/>
    </row>
    <row r="15" spans="1:29" ht="36">
      <c r="A15" s="1928" t="s">
        <v>14</v>
      </c>
      <c r="B15" s="526" t="s">
        <v>15</v>
      </c>
      <c r="C15" s="527">
        <v>0.52941176470588236</v>
      </c>
      <c r="D15" s="528">
        <v>36</v>
      </c>
      <c r="E15" s="527">
        <v>0.22058823529411764</v>
      </c>
      <c r="F15" s="528">
        <v>15</v>
      </c>
      <c r="G15" s="527">
        <v>1.4705882352941175E-2</v>
      </c>
      <c r="H15" s="528">
        <v>1</v>
      </c>
      <c r="I15" s="527">
        <v>1.4705882352941175E-2</v>
      </c>
      <c r="J15" s="528">
        <v>1</v>
      </c>
      <c r="K15" s="527">
        <v>4.4117647058823532E-2</v>
      </c>
      <c r="L15" s="528">
        <v>3</v>
      </c>
      <c r="M15" s="527">
        <v>2.9411764705882349E-2</v>
      </c>
      <c r="N15" s="528">
        <v>2</v>
      </c>
      <c r="O15" s="527">
        <v>2.9411764705882349E-2</v>
      </c>
      <c r="P15" s="528">
        <v>2</v>
      </c>
      <c r="Q15" s="527">
        <v>1.4705882352941175E-2</v>
      </c>
      <c r="R15" s="528">
        <v>1</v>
      </c>
      <c r="S15" s="527">
        <v>1.4705882352941175E-2</v>
      </c>
      <c r="T15" s="528">
        <v>1</v>
      </c>
      <c r="U15" s="527">
        <v>1.4705882352941175E-2</v>
      </c>
      <c r="V15" s="528">
        <v>1</v>
      </c>
      <c r="W15" s="527">
        <v>5.8823529411764698E-2</v>
      </c>
      <c r="X15" s="528">
        <v>4</v>
      </c>
      <c r="Y15" s="527">
        <v>1.4705882352941175E-2</v>
      </c>
      <c r="Z15" s="528">
        <v>1</v>
      </c>
      <c r="AA15" s="527">
        <v>1</v>
      </c>
      <c r="AB15" s="528">
        <v>68</v>
      </c>
      <c r="AC15" s="521"/>
    </row>
    <row r="16" spans="1:29" ht="48">
      <c r="A16" s="1928"/>
      <c r="B16" s="526" t="s">
        <v>16</v>
      </c>
      <c r="C16" s="527">
        <v>0.46268656716417911</v>
      </c>
      <c r="D16" s="528">
        <v>62</v>
      </c>
      <c r="E16" s="527">
        <v>0.29104477611940299</v>
      </c>
      <c r="F16" s="528">
        <v>39</v>
      </c>
      <c r="G16" s="527">
        <v>8.9552238805970144E-2</v>
      </c>
      <c r="H16" s="528">
        <v>12</v>
      </c>
      <c r="I16" s="529">
        <v>7.4626865671641781E-3</v>
      </c>
      <c r="J16" s="528">
        <v>1</v>
      </c>
      <c r="K16" s="527">
        <v>2.2388059701492536E-2</v>
      </c>
      <c r="L16" s="528">
        <v>3</v>
      </c>
      <c r="M16" s="529">
        <v>7.4626865671641781E-3</v>
      </c>
      <c r="N16" s="528">
        <v>1</v>
      </c>
      <c r="O16" s="527">
        <v>3.7313432835820892E-2</v>
      </c>
      <c r="P16" s="528">
        <v>5</v>
      </c>
      <c r="Q16" s="527">
        <v>1.4925373134328356E-2</v>
      </c>
      <c r="R16" s="528">
        <v>2</v>
      </c>
      <c r="S16" s="527">
        <v>2.2388059701492536E-2</v>
      </c>
      <c r="T16" s="528">
        <v>3</v>
      </c>
      <c r="U16" s="529">
        <v>7.4626865671641781E-3</v>
      </c>
      <c r="V16" s="528">
        <v>1</v>
      </c>
      <c r="W16" s="527">
        <v>2.2388059701492536E-2</v>
      </c>
      <c r="X16" s="528">
        <v>3</v>
      </c>
      <c r="Y16" s="527">
        <v>1.4925373134328356E-2</v>
      </c>
      <c r="Z16" s="528">
        <v>2</v>
      </c>
      <c r="AA16" s="527">
        <v>1</v>
      </c>
      <c r="AB16" s="528">
        <v>134</v>
      </c>
      <c r="AC16" s="521"/>
    </row>
    <row r="17" spans="1:29" ht="48">
      <c r="A17" s="1928"/>
      <c r="B17" s="526" t="s">
        <v>17</v>
      </c>
      <c r="C17" s="527">
        <v>0.26446280991735538</v>
      </c>
      <c r="D17" s="528">
        <v>32</v>
      </c>
      <c r="E17" s="527">
        <v>0.46280991735537191</v>
      </c>
      <c r="F17" s="528">
        <v>56</v>
      </c>
      <c r="G17" s="527">
        <v>4.1322314049586778E-2</v>
      </c>
      <c r="H17" s="528">
        <v>5</v>
      </c>
      <c r="I17" s="527">
        <v>3.3057851239669422E-2</v>
      </c>
      <c r="J17" s="528">
        <v>4</v>
      </c>
      <c r="K17" s="527">
        <v>0</v>
      </c>
      <c r="L17" s="528">
        <v>0</v>
      </c>
      <c r="M17" s="527">
        <v>1.6528925619834711E-2</v>
      </c>
      <c r="N17" s="528">
        <v>2</v>
      </c>
      <c r="O17" s="529">
        <v>8.2644628099173556E-3</v>
      </c>
      <c r="P17" s="528">
        <v>1</v>
      </c>
      <c r="Q17" s="527">
        <v>7.43801652892562E-2</v>
      </c>
      <c r="R17" s="528">
        <v>9</v>
      </c>
      <c r="S17" s="527">
        <v>2.4793388429752067E-2</v>
      </c>
      <c r="T17" s="528">
        <v>3</v>
      </c>
      <c r="U17" s="527">
        <v>0</v>
      </c>
      <c r="V17" s="528">
        <v>0</v>
      </c>
      <c r="W17" s="527">
        <v>6.6115702479338845E-2</v>
      </c>
      <c r="X17" s="528">
        <v>8</v>
      </c>
      <c r="Y17" s="529">
        <v>8.2644628099173556E-3</v>
      </c>
      <c r="Z17" s="528">
        <v>1</v>
      </c>
      <c r="AA17" s="527">
        <v>1</v>
      </c>
      <c r="AB17" s="528">
        <v>121</v>
      </c>
      <c r="AC17" s="521"/>
    </row>
    <row r="18" spans="1:29" ht="24">
      <c r="A18" s="1928"/>
      <c r="B18" s="526" t="s">
        <v>18</v>
      </c>
      <c r="C18" s="527">
        <v>0.29729729729729731</v>
      </c>
      <c r="D18" s="528">
        <v>33</v>
      </c>
      <c r="E18" s="527">
        <v>0.35135135135135137</v>
      </c>
      <c r="F18" s="528">
        <v>39</v>
      </c>
      <c r="G18" s="527">
        <v>8.1081081081081086E-2</v>
      </c>
      <c r="H18" s="528">
        <v>9</v>
      </c>
      <c r="I18" s="527">
        <v>2.7027027027027025E-2</v>
      </c>
      <c r="J18" s="528">
        <v>3</v>
      </c>
      <c r="K18" s="529">
        <v>9.0090090090090089E-3</v>
      </c>
      <c r="L18" s="528">
        <v>1</v>
      </c>
      <c r="M18" s="527">
        <v>1.8018018018018018E-2</v>
      </c>
      <c r="N18" s="528">
        <v>2</v>
      </c>
      <c r="O18" s="527">
        <v>4.504504504504505E-2</v>
      </c>
      <c r="P18" s="528">
        <v>5</v>
      </c>
      <c r="Q18" s="527">
        <v>8.1081081081081086E-2</v>
      </c>
      <c r="R18" s="528">
        <v>9</v>
      </c>
      <c r="S18" s="527">
        <v>2.7027027027027025E-2</v>
      </c>
      <c r="T18" s="528">
        <v>3</v>
      </c>
      <c r="U18" s="529">
        <v>9.0090090090090089E-3</v>
      </c>
      <c r="V18" s="528">
        <v>1</v>
      </c>
      <c r="W18" s="527">
        <v>5.405405405405405E-2</v>
      </c>
      <c r="X18" s="528">
        <v>6</v>
      </c>
      <c r="Y18" s="527">
        <v>0</v>
      </c>
      <c r="Z18" s="528">
        <v>0</v>
      </c>
      <c r="AA18" s="527">
        <v>1</v>
      </c>
      <c r="AB18" s="528">
        <v>111</v>
      </c>
      <c r="AC18" s="521"/>
    </row>
    <row r="19" spans="1:29">
      <c r="A19" s="1928" t="s">
        <v>525</v>
      </c>
      <c r="B19" s="526" t="s">
        <v>223</v>
      </c>
      <c r="C19" s="527">
        <v>0.11848341232227488</v>
      </c>
      <c r="D19" s="528">
        <v>25</v>
      </c>
      <c r="E19" s="527">
        <v>0.43127962085308058</v>
      </c>
      <c r="F19" s="528">
        <v>91</v>
      </c>
      <c r="G19" s="527">
        <v>0.10900473933649289</v>
      </c>
      <c r="H19" s="528">
        <v>23</v>
      </c>
      <c r="I19" s="527">
        <v>3.3175355450236969E-2</v>
      </c>
      <c r="J19" s="528">
        <v>7</v>
      </c>
      <c r="K19" s="527">
        <v>3.3175355450236969E-2</v>
      </c>
      <c r="L19" s="528">
        <v>7</v>
      </c>
      <c r="M19" s="527">
        <v>3.3175355450236969E-2</v>
      </c>
      <c r="N19" s="528">
        <v>7</v>
      </c>
      <c r="O19" s="527">
        <v>2.8436018957345974E-2</v>
      </c>
      <c r="P19" s="528">
        <v>6</v>
      </c>
      <c r="Q19" s="527">
        <v>6.6350710900473939E-2</v>
      </c>
      <c r="R19" s="528">
        <v>14</v>
      </c>
      <c r="S19" s="527">
        <v>3.3175355450236969E-2</v>
      </c>
      <c r="T19" s="528">
        <v>7</v>
      </c>
      <c r="U19" s="527">
        <v>1.4218009478672987E-2</v>
      </c>
      <c r="V19" s="528">
        <v>3</v>
      </c>
      <c r="W19" s="527">
        <v>8.0568720379146919E-2</v>
      </c>
      <c r="X19" s="528">
        <v>17</v>
      </c>
      <c r="Y19" s="527">
        <v>1.8957345971563982E-2</v>
      </c>
      <c r="Z19" s="528">
        <v>4</v>
      </c>
      <c r="AA19" s="527">
        <v>1</v>
      </c>
      <c r="AB19" s="528">
        <v>211</v>
      </c>
      <c r="AC19" s="521"/>
    </row>
    <row r="20" spans="1:29">
      <c r="A20" s="1928"/>
      <c r="B20" s="526" t="s">
        <v>27</v>
      </c>
      <c r="C20" s="527">
        <v>0.63414634146341464</v>
      </c>
      <c r="D20" s="528">
        <v>104</v>
      </c>
      <c r="E20" s="527">
        <v>0.26829268292682928</v>
      </c>
      <c r="F20" s="528">
        <v>44</v>
      </c>
      <c r="G20" s="527">
        <v>1.8292682926829267E-2</v>
      </c>
      <c r="H20" s="528">
        <v>3</v>
      </c>
      <c r="I20" s="527">
        <v>0</v>
      </c>
      <c r="J20" s="528">
        <v>0</v>
      </c>
      <c r="K20" s="527">
        <v>0</v>
      </c>
      <c r="L20" s="528">
        <v>0</v>
      </c>
      <c r="M20" s="527">
        <v>0</v>
      </c>
      <c r="N20" s="528">
        <v>0</v>
      </c>
      <c r="O20" s="527">
        <v>2.4390243902439025E-2</v>
      </c>
      <c r="P20" s="528">
        <v>4</v>
      </c>
      <c r="Q20" s="527">
        <v>2.4390243902439025E-2</v>
      </c>
      <c r="R20" s="528">
        <v>4</v>
      </c>
      <c r="S20" s="527">
        <v>1.8292682926829267E-2</v>
      </c>
      <c r="T20" s="528">
        <v>3</v>
      </c>
      <c r="U20" s="527">
        <v>0</v>
      </c>
      <c r="V20" s="528">
        <v>0</v>
      </c>
      <c r="W20" s="527">
        <v>1.2195121951219513E-2</v>
      </c>
      <c r="X20" s="528">
        <v>2</v>
      </c>
      <c r="Y20" s="527">
        <v>0</v>
      </c>
      <c r="Z20" s="528">
        <v>0</v>
      </c>
      <c r="AA20" s="527">
        <v>1</v>
      </c>
      <c r="AB20" s="528">
        <v>164</v>
      </c>
      <c r="AC20" s="521"/>
    </row>
    <row r="21" spans="1:29">
      <c r="A21" s="1928"/>
      <c r="B21" s="526" t="s">
        <v>526</v>
      </c>
      <c r="C21" s="527">
        <v>0.63829787234042556</v>
      </c>
      <c r="D21" s="528">
        <v>30</v>
      </c>
      <c r="E21" s="527">
        <v>0.19148936170212769</v>
      </c>
      <c r="F21" s="528">
        <v>9</v>
      </c>
      <c r="G21" s="527">
        <v>2.1276595744680851E-2</v>
      </c>
      <c r="H21" s="528">
        <v>1</v>
      </c>
      <c r="I21" s="527">
        <v>4.2553191489361701E-2</v>
      </c>
      <c r="J21" s="528">
        <v>2</v>
      </c>
      <c r="K21" s="527">
        <v>0</v>
      </c>
      <c r="L21" s="528">
        <v>0</v>
      </c>
      <c r="M21" s="527">
        <v>0</v>
      </c>
      <c r="N21" s="528">
        <v>0</v>
      </c>
      <c r="O21" s="527">
        <v>2.1276595744680851E-2</v>
      </c>
      <c r="P21" s="528">
        <v>1</v>
      </c>
      <c r="Q21" s="527">
        <v>4.2553191489361701E-2</v>
      </c>
      <c r="R21" s="528">
        <v>2</v>
      </c>
      <c r="S21" s="527">
        <v>0</v>
      </c>
      <c r="T21" s="528">
        <v>0</v>
      </c>
      <c r="U21" s="527">
        <v>0</v>
      </c>
      <c r="V21" s="528">
        <v>0</v>
      </c>
      <c r="W21" s="527">
        <v>4.2553191489361701E-2</v>
      </c>
      <c r="X21" s="528">
        <v>2</v>
      </c>
      <c r="Y21" s="527">
        <v>0</v>
      </c>
      <c r="Z21" s="528">
        <v>0</v>
      </c>
      <c r="AA21" s="527">
        <v>1</v>
      </c>
      <c r="AB21" s="528">
        <v>47</v>
      </c>
      <c r="AC21" s="521"/>
    </row>
    <row r="22" spans="1:29">
      <c r="A22" s="1928"/>
      <c r="B22" s="526" t="s">
        <v>527</v>
      </c>
      <c r="C22" s="527">
        <v>0.22222222222222221</v>
      </c>
      <c r="D22" s="528">
        <v>2</v>
      </c>
      <c r="E22" s="527">
        <v>0.55555555555555558</v>
      </c>
      <c r="F22" s="528">
        <v>5</v>
      </c>
      <c r="G22" s="527">
        <v>0</v>
      </c>
      <c r="H22" s="528">
        <v>0</v>
      </c>
      <c r="I22" s="527">
        <v>0</v>
      </c>
      <c r="J22" s="528">
        <v>0</v>
      </c>
      <c r="K22" s="527">
        <v>0</v>
      </c>
      <c r="L22" s="528">
        <v>0</v>
      </c>
      <c r="M22" s="527">
        <v>0</v>
      </c>
      <c r="N22" s="528">
        <v>0</v>
      </c>
      <c r="O22" s="527">
        <v>0.22222222222222221</v>
      </c>
      <c r="P22" s="528">
        <v>2</v>
      </c>
      <c r="Q22" s="527">
        <v>0</v>
      </c>
      <c r="R22" s="528">
        <v>0</v>
      </c>
      <c r="S22" s="527">
        <v>0</v>
      </c>
      <c r="T22" s="528">
        <v>0</v>
      </c>
      <c r="U22" s="527">
        <v>0</v>
      </c>
      <c r="V22" s="528">
        <v>0</v>
      </c>
      <c r="W22" s="527">
        <v>0</v>
      </c>
      <c r="X22" s="528">
        <v>0</v>
      </c>
      <c r="Y22" s="527">
        <v>0</v>
      </c>
      <c r="Z22" s="528">
        <v>0</v>
      </c>
      <c r="AA22" s="527">
        <v>1</v>
      </c>
      <c r="AB22" s="528">
        <v>9</v>
      </c>
      <c r="AC22" s="521"/>
    </row>
    <row r="23" spans="1:29">
      <c r="A23" s="1928" t="s">
        <v>24</v>
      </c>
      <c r="B23" s="526" t="s">
        <v>27</v>
      </c>
      <c r="C23" s="527">
        <v>0.34340659340659341</v>
      </c>
      <c r="D23" s="528">
        <v>125</v>
      </c>
      <c r="E23" s="527">
        <v>0.35714285714285715</v>
      </c>
      <c r="F23" s="528">
        <v>130</v>
      </c>
      <c r="G23" s="527">
        <v>7.1428571428571425E-2</v>
      </c>
      <c r="H23" s="528">
        <v>26</v>
      </c>
      <c r="I23" s="527">
        <v>1.9230769230769232E-2</v>
      </c>
      <c r="J23" s="528">
        <v>7</v>
      </c>
      <c r="K23" s="527">
        <v>1.9230769230769232E-2</v>
      </c>
      <c r="L23" s="528">
        <v>7</v>
      </c>
      <c r="M23" s="527">
        <v>1.9230769230769232E-2</v>
      </c>
      <c r="N23" s="528">
        <v>7</v>
      </c>
      <c r="O23" s="527">
        <v>2.4725274725274728E-2</v>
      </c>
      <c r="P23" s="528">
        <v>9</v>
      </c>
      <c r="Q23" s="527">
        <v>4.6703296703296704E-2</v>
      </c>
      <c r="R23" s="528">
        <v>17</v>
      </c>
      <c r="S23" s="527">
        <v>2.7472527472527472E-2</v>
      </c>
      <c r="T23" s="528">
        <v>10</v>
      </c>
      <c r="U23" s="529">
        <v>8.241758241758242E-3</v>
      </c>
      <c r="V23" s="528">
        <v>3</v>
      </c>
      <c r="W23" s="527">
        <v>5.21978021978022E-2</v>
      </c>
      <c r="X23" s="528">
        <v>19</v>
      </c>
      <c r="Y23" s="527">
        <v>1.098901098901099E-2</v>
      </c>
      <c r="Z23" s="528">
        <v>4</v>
      </c>
      <c r="AA23" s="527">
        <v>1</v>
      </c>
      <c r="AB23" s="528">
        <v>364</v>
      </c>
      <c r="AC23" s="521"/>
    </row>
    <row r="24" spans="1:29">
      <c r="A24" s="1928"/>
      <c r="B24" s="526" t="s">
        <v>26</v>
      </c>
      <c r="C24" s="527">
        <v>0.62</v>
      </c>
      <c r="D24" s="528">
        <v>31</v>
      </c>
      <c r="E24" s="527">
        <v>0.2</v>
      </c>
      <c r="F24" s="528">
        <v>10</v>
      </c>
      <c r="G24" s="527">
        <v>0.02</v>
      </c>
      <c r="H24" s="528">
        <v>1</v>
      </c>
      <c r="I24" s="527">
        <v>0.04</v>
      </c>
      <c r="J24" s="528">
        <v>2</v>
      </c>
      <c r="K24" s="527">
        <v>0</v>
      </c>
      <c r="L24" s="528">
        <v>0</v>
      </c>
      <c r="M24" s="527">
        <v>0</v>
      </c>
      <c r="N24" s="528">
        <v>0</v>
      </c>
      <c r="O24" s="527">
        <v>0.04</v>
      </c>
      <c r="P24" s="528">
        <v>2</v>
      </c>
      <c r="Q24" s="527">
        <v>0.04</v>
      </c>
      <c r="R24" s="528">
        <v>2</v>
      </c>
      <c r="S24" s="527">
        <v>0</v>
      </c>
      <c r="T24" s="528">
        <v>0</v>
      </c>
      <c r="U24" s="527">
        <v>0</v>
      </c>
      <c r="V24" s="528">
        <v>0</v>
      </c>
      <c r="W24" s="527">
        <v>0.04</v>
      </c>
      <c r="X24" s="528">
        <v>2</v>
      </c>
      <c r="Y24" s="527">
        <v>0</v>
      </c>
      <c r="Z24" s="528">
        <v>0</v>
      </c>
      <c r="AA24" s="527">
        <v>1</v>
      </c>
      <c r="AB24" s="528">
        <v>50</v>
      </c>
      <c r="AC24" s="521"/>
    </row>
    <row r="25" spans="1:29">
      <c r="A25" s="1928"/>
      <c r="B25" s="526" t="s">
        <v>25</v>
      </c>
      <c r="C25" s="527">
        <v>0.35</v>
      </c>
      <c r="D25" s="528">
        <v>7</v>
      </c>
      <c r="E25" s="527">
        <v>0.45</v>
      </c>
      <c r="F25" s="528">
        <v>9</v>
      </c>
      <c r="G25" s="527">
        <v>0</v>
      </c>
      <c r="H25" s="528">
        <v>0</v>
      </c>
      <c r="I25" s="527">
        <v>0</v>
      </c>
      <c r="J25" s="528">
        <v>0</v>
      </c>
      <c r="K25" s="527">
        <v>0</v>
      </c>
      <c r="L25" s="528">
        <v>0</v>
      </c>
      <c r="M25" s="527">
        <v>0</v>
      </c>
      <c r="N25" s="528">
        <v>0</v>
      </c>
      <c r="O25" s="527">
        <v>0.1</v>
      </c>
      <c r="P25" s="528">
        <v>2</v>
      </c>
      <c r="Q25" s="527">
        <v>0.1</v>
      </c>
      <c r="R25" s="528">
        <v>2</v>
      </c>
      <c r="S25" s="527">
        <v>0</v>
      </c>
      <c r="T25" s="528">
        <v>0</v>
      </c>
      <c r="U25" s="527">
        <v>0</v>
      </c>
      <c r="V25" s="528">
        <v>0</v>
      </c>
      <c r="W25" s="527">
        <v>0</v>
      </c>
      <c r="X25" s="528">
        <v>0</v>
      </c>
      <c r="Y25" s="527">
        <v>0</v>
      </c>
      <c r="Z25" s="528">
        <v>0</v>
      </c>
      <c r="AA25" s="527">
        <v>1</v>
      </c>
      <c r="AB25" s="528">
        <v>20</v>
      </c>
      <c r="AC25" s="521"/>
    </row>
    <row r="26" spans="1:29">
      <c r="A26" s="1928" t="s">
        <v>522</v>
      </c>
      <c r="B26" s="526" t="s">
        <v>29</v>
      </c>
      <c r="C26" s="527">
        <v>0.24637681159420294</v>
      </c>
      <c r="D26" s="528">
        <v>51</v>
      </c>
      <c r="E26" s="527">
        <v>0.3140096618357488</v>
      </c>
      <c r="F26" s="528">
        <v>65</v>
      </c>
      <c r="G26" s="527">
        <v>0.1111111111111111</v>
      </c>
      <c r="H26" s="528">
        <v>23</v>
      </c>
      <c r="I26" s="527">
        <v>4.3478260869565216E-2</v>
      </c>
      <c r="J26" s="528">
        <v>9</v>
      </c>
      <c r="K26" s="527">
        <v>2.8985507246376812E-2</v>
      </c>
      <c r="L26" s="528">
        <v>6</v>
      </c>
      <c r="M26" s="527">
        <v>3.3816425120772944E-2</v>
      </c>
      <c r="N26" s="528">
        <v>7</v>
      </c>
      <c r="O26" s="527">
        <v>2.4154589371980676E-2</v>
      </c>
      <c r="P26" s="528">
        <v>5</v>
      </c>
      <c r="Q26" s="527">
        <v>7.7294685990338161E-2</v>
      </c>
      <c r="R26" s="528">
        <v>16</v>
      </c>
      <c r="S26" s="527">
        <v>1.932367149758454E-2</v>
      </c>
      <c r="T26" s="528">
        <v>4</v>
      </c>
      <c r="U26" s="527">
        <v>1.4492753623188406E-2</v>
      </c>
      <c r="V26" s="528">
        <v>3</v>
      </c>
      <c r="W26" s="527">
        <v>6.7632850241545889E-2</v>
      </c>
      <c r="X26" s="528">
        <v>14</v>
      </c>
      <c r="Y26" s="527">
        <v>1.932367149758454E-2</v>
      </c>
      <c r="Z26" s="528">
        <v>4</v>
      </c>
      <c r="AA26" s="527">
        <v>1</v>
      </c>
      <c r="AB26" s="528">
        <v>207</v>
      </c>
      <c r="AC26" s="521"/>
    </row>
    <row r="27" spans="1:29">
      <c r="A27" s="1928"/>
      <c r="B27" s="526" t="s">
        <v>30</v>
      </c>
      <c r="C27" s="527">
        <v>0.5625</v>
      </c>
      <c r="D27" s="528">
        <v>9</v>
      </c>
      <c r="E27" s="527">
        <v>0.3125</v>
      </c>
      <c r="F27" s="528">
        <v>5</v>
      </c>
      <c r="G27" s="527">
        <v>0</v>
      </c>
      <c r="H27" s="528">
        <v>0</v>
      </c>
      <c r="I27" s="527">
        <v>0</v>
      </c>
      <c r="J27" s="528">
        <v>0</v>
      </c>
      <c r="K27" s="527">
        <v>0</v>
      </c>
      <c r="L27" s="528">
        <v>0</v>
      </c>
      <c r="M27" s="527">
        <v>0</v>
      </c>
      <c r="N27" s="528">
        <v>0</v>
      </c>
      <c r="O27" s="527">
        <v>6.25E-2</v>
      </c>
      <c r="P27" s="528">
        <v>1</v>
      </c>
      <c r="Q27" s="527">
        <v>6.25E-2</v>
      </c>
      <c r="R27" s="528">
        <v>1</v>
      </c>
      <c r="S27" s="527">
        <v>0</v>
      </c>
      <c r="T27" s="528">
        <v>0</v>
      </c>
      <c r="U27" s="527">
        <v>0</v>
      </c>
      <c r="V27" s="528">
        <v>0</v>
      </c>
      <c r="W27" s="527">
        <v>0</v>
      </c>
      <c r="X27" s="528">
        <v>0</v>
      </c>
      <c r="Y27" s="527">
        <v>0</v>
      </c>
      <c r="Z27" s="528">
        <v>0</v>
      </c>
      <c r="AA27" s="527">
        <v>1</v>
      </c>
      <c r="AB27" s="528">
        <v>16</v>
      </c>
      <c r="AC27" s="521"/>
    </row>
    <row r="28" spans="1:29">
      <c r="A28" s="1928"/>
      <c r="B28" s="526" t="s">
        <v>31</v>
      </c>
      <c r="C28" s="527">
        <v>0.4881516587677725</v>
      </c>
      <c r="D28" s="528">
        <v>103</v>
      </c>
      <c r="E28" s="527">
        <v>0.37440758293838861</v>
      </c>
      <c r="F28" s="528">
        <v>79</v>
      </c>
      <c r="G28" s="527">
        <v>1.8957345971563982E-2</v>
      </c>
      <c r="H28" s="528">
        <v>4</v>
      </c>
      <c r="I28" s="527">
        <v>0</v>
      </c>
      <c r="J28" s="528">
        <v>0</v>
      </c>
      <c r="K28" s="529">
        <v>4.7393364928909956E-3</v>
      </c>
      <c r="L28" s="528">
        <v>1</v>
      </c>
      <c r="M28" s="527">
        <v>0</v>
      </c>
      <c r="N28" s="528">
        <v>0</v>
      </c>
      <c r="O28" s="527">
        <v>3.3175355450236969E-2</v>
      </c>
      <c r="P28" s="528">
        <v>7</v>
      </c>
      <c r="Q28" s="527">
        <v>1.8957345971563982E-2</v>
      </c>
      <c r="R28" s="528">
        <v>4</v>
      </c>
      <c r="S28" s="527">
        <v>2.8436018957345974E-2</v>
      </c>
      <c r="T28" s="528">
        <v>6</v>
      </c>
      <c r="U28" s="527">
        <v>0</v>
      </c>
      <c r="V28" s="528">
        <v>0</v>
      </c>
      <c r="W28" s="527">
        <v>3.3175355450236969E-2</v>
      </c>
      <c r="X28" s="528">
        <v>7</v>
      </c>
      <c r="Y28" s="527">
        <v>0</v>
      </c>
      <c r="Z28" s="528">
        <v>0</v>
      </c>
      <c r="AA28" s="527">
        <v>1</v>
      </c>
      <c r="AB28" s="528">
        <v>211</v>
      </c>
      <c r="AC28" s="521"/>
    </row>
    <row r="29" spans="1:29">
      <c r="A29" s="1928" t="s">
        <v>523</v>
      </c>
      <c r="B29" s="526" t="s">
        <v>34</v>
      </c>
      <c r="C29" s="527">
        <v>0.40808823529411759</v>
      </c>
      <c r="D29" s="528">
        <v>111</v>
      </c>
      <c r="E29" s="527">
        <v>0.29411764705882354</v>
      </c>
      <c r="F29" s="528">
        <v>80</v>
      </c>
      <c r="G29" s="527">
        <v>6.985294117647059E-2</v>
      </c>
      <c r="H29" s="528">
        <v>19</v>
      </c>
      <c r="I29" s="527">
        <v>1.8382352941176471E-2</v>
      </c>
      <c r="J29" s="528">
        <v>5</v>
      </c>
      <c r="K29" s="529">
        <v>7.3529411764705873E-3</v>
      </c>
      <c r="L29" s="528">
        <v>2</v>
      </c>
      <c r="M29" s="527">
        <v>1.8382352941176471E-2</v>
      </c>
      <c r="N29" s="528">
        <v>5</v>
      </c>
      <c r="O29" s="527">
        <v>4.044117647058823E-2</v>
      </c>
      <c r="P29" s="528">
        <v>11</v>
      </c>
      <c r="Q29" s="527">
        <v>5.1470588235294115E-2</v>
      </c>
      <c r="R29" s="528">
        <v>14</v>
      </c>
      <c r="S29" s="527">
        <v>2.5735294117647058E-2</v>
      </c>
      <c r="T29" s="528">
        <v>7</v>
      </c>
      <c r="U29" s="527">
        <v>1.1029411764705883E-2</v>
      </c>
      <c r="V29" s="528">
        <v>3</v>
      </c>
      <c r="W29" s="527">
        <v>4.044117647058823E-2</v>
      </c>
      <c r="X29" s="528">
        <v>11</v>
      </c>
      <c r="Y29" s="527">
        <v>1.4705882352941175E-2</v>
      </c>
      <c r="Z29" s="528">
        <v>4</v>
      </c>
      <c r="AA29" s="527">
        <v>1</v>
      </c>
      <c r="AB29" s="528">
        <v>272</v>
      </c>
      <c r="AC29" s="521"/>
    </row>
    <row r="30" spans="1:29">
      <c r="A30" s="1928"/>
      <c r="B30" s="526" t="s">
        <v>33</v>
      </c>
      <c r="C30" s="527">
        <v>0.31446540880503143</v>
      </c>
      <c r="D30" s="528">
        <v>50</v>
      </c>
      <c r="E30" s="527">
        <v>0.43396226415094341</v>
      </c>
      <c r="F30" s="528">
        <v>69</v>
      </c>
      <c r="G30" s="527">
        <v>5.0314465408805041E-2</v>
      </c>
      <c r="H30" s="528">
        <v>8</v>
      </c>
      <c r="I30" s="527">
        <v>2.5157232704402521E-2</v>
      </c>
      <c r="J30" s="528">
        <v>4</v>
      </c>
      <c r="K30" s="527">
        <v>3.1446540880503145E-2</v>
      </c>
      <c r="L30" s="528">
        <v>5</v>
      </c>
      <c r="M30" s="527">
        <v>1.257861635220126E-2</v>
      </c>
      <c r="N30" s="528">
        <v>2</v>
      </c>
      <c r="O30" s="527">
        <v>1.257861635220126E-2</v>
      </c>
      <c r="P30" s="528">
        <v>2</v>
      </c>
      <c r="Q30" s="527">
        <v>3.7735849056603772E-2</v>
      </c>
      <c r="R30" s="528">
        <v>6</v>
      </c>
      <c r="S30" s="527">
        <v>1.8867924528301886E-2</v>
      </c>
      <c r="T30" s="528">
        <v>3</v>
      </c>
      <c r="U30" s="527">
        <v>0</v>
      </c>
      <c r="V30" s="528">
        <v>0</v>
      </c>
      <c r="W30" s="527">
        <v>6.2893081761006289E-2</v>
      </c>
      <c r="X30" s="528">
        <v>10</v>
      </c>
      <c r="Y30" s="527">
        <v>0</v>
      </c>
      <c r="Z30" s="528">
        <v>0</v>
      </c>
      <c r="AA30" s="527">
        <v>1</v>
      </c>
      <c r="AB30" s="528">
        <v>159</v>
      </c>
      <c r="AC30" s="521"/>
    </row>
    <row r="31" spans="1:29">
      <c r="A31" s="1928" t="s">
        <v>517</v>
      </c>
      <c r="B31" s="526" t="s">
        <v>39</v>
      </c>
      <c r="C31" s="527">
        <v>1.8115942028985508E-2</v>
      </c>
      <c r="D31" s="528">
        <v>5</v>
      </c>
      <c r="E31" s="527">
        <v>0.53985507246376807</v>
      </c>
      <c r="F31" s="528">
        <v>149</v>
      </c>
      <c r="G31" s="527">
        <v>9.7826086956521743E-2</v>
      </c>
      <c r="H31" s="528">
        <v>27</v>
      </c>
      <c r="I31" s="527">
        <v>3.2608695652173912E-2</v>
      </c>
      <c r="J31" s="528">
        <v>9</v>
      </c>
      <c r="K31" s="527">
        <v>2.5362318840579712E-2</v>
      </c>
      <c r="L31" s="528">
        <v>7</v>
      </c>
      <c r="M31" s="527">
        <v>2.5362318840579712E-2</v>
      </c>
      <c r="N31" s="528">
        <v>7</v>
      </c>
      <c r="O31" s="527">
        <v>4.7101449275362327E-2</v>
      </c>
      <c r="P31" s="528">
        <v>13</v>
      </c>
      <c r="Q31" s="527">
        <v>7.6086956521739135E-2</v>
      </c>
      <c r="R31" s="528">
        <v>21</v>
      </c>
      <c r="S31" s="527">
        <v>3.6231884057971016E-2</v>
      </c>
      <c r="T31" s="528">
        <v>10</v>
      </c>
      <c r="U31" s="527">
        <v>1.0869565217391304E-2</v>
      </c>
      <c r="V31" s="528">
        <v>3</v>
      </c>
      <c r="W31" s="527">
        <v>7.6086956521739135E-2</v>
      </c>
      <c r="X31" s="528">
        <v>21</v>
      </c>
      <c r="Y31" s="527">
        <v>1.4492753623188406E-2</v>
      </c>
      <c r="Z31" s="528">
        <v>4</v>
      </c>
      <c r="AA31" s="527">
        <v>1</v>
      </c>
      <c r="AB31" s="528">
        <v>276</v>
      </c>
      <c r="AC31" s="521"/>
    </row>
    <row r="32" spans="1:29" ht="36">
      <c r="A32" s="1928"/>
      <c r="B32" s="526" t="s">
        <v>36</v>
      </c>
      <c r="C32" s="527">
        <v>1</v>
      </c>
      <c r="D32" s="528">
        <v>86</v>
      </c>
      <c r="E32" s="527">
        <v>0</v>
      </c>
      <c r="F32" s="528">
        <v>0</v>
      </c>
      <c r="G32" s="527">
        <v>0</v>
      </c>
      <c r="H32" s="528">
        <v>0</v>
      </c>
      <c r="I32" s="527">
        <v>0</v>
      </c>
      <c r="J32" s="528">
        <v>0</v>
      </c>
      <c r="K32" s="527">
        <v>0</v>
      </c>
      <c r="L32" s="528">
        <v>0</v>
      </c>
      <c r="M32" s="527">
        <v>0</v>
      </c>
      <c r="N32" s="528">
        <v>0</v>
      </c>
      <c r="O32" s="527">
        <v>0</v>
      </c>
      <c r="P32" s="528">
        <v>0</v>
      </c>
      <c r="Q32" s="527">
        <v>0</v>
      </c>
      <c r="R32" s="528">
        <v>0</v>
      </c>
      <c r="S32" s="527">
        <v>0</v>
      </c>
      <c r="T32" s="528">
        <v>0</v>
      </c>
      <c r="U32" s="527">
        <v>0</v>
      </c>
      <c r="V32" s="528">
        <v>0</v>
      </c>
      <c r="W32" s="527">
        <v>0</v>
      </c>
      <c r="X32" s="528">
        <v>0</v>
      </c>
      <c r="Y32" s="527">
        <v>0</v>
      </c>
      <c r="Z32" s="528">
        <v>0</v>
      </c>
      <c r="AA32" s="527">
        <v>1</v>
      </c>
      <c r="AB32" s="528">
        <v>86</v>
      </c>
      <c r="AC32" s="521"/>
    </row>
    <row r="33" spans="1:29" ht="60">
      <c r="A33" s="1928"/>
      <c r="B33" s="526" t="s">
        <v>37</v>
      </c>
      <c r="C33" s="527">
        <v>1</v>
      </c>
      <c r="D33" s="528">
        <v>48</v>
      </c>
      <c r="E33" s="527">
        <v>0</v>
      </c>
      <c r="F33" s="528">
        <v>0</v>
      </c>
      <c r="G33" s="527">
        <v>0</v>
      </c>
      <c r="H33" s="528">
        <v>0</v>
      </c>
      <c r="I33" s="527">
        <v>0</v>
      </c>
      <c r="J33" s="528">
        <v>0</v>
      </c>
      <c r="K33" s="527">
        <v>0</v>
      </c>
      <c r="L33" s="528">
        <v>0</v>
      </c>
      <c r="M33" s="527">
        <v>0</v>
      </c>
      <c r="N33" s="528">
        <v>0</v>
      </c>
      <c r="O33" s="527">
        <v>0</v>
      </c>
      <c r="P33" s="528">
        <v>0</v>
      </c>
      <c r="Q33" s="527">
        <v>0</v>
      </c>
      <c r="R33" s="528">
        <v>0</v>
      </c>
      <c r="S33" s="527">
        <v>0</v>
      </c>
      <c r="T33" s="528">
        <v>0</v>
      </c>
      <c r="U33" s="527">
        <v>0</v>
      </c>
      <c r="V33" s="528">
        <v>0</v>
      </c>
      <c r="W33" s="527">
        <v>0</v>
      </c>
      <c r="X33" s="528">
        <v>0</v>
      </c>
      <c r="Y33" s="527">
        <v>0</v>
      </c>
      <c r="Z33" s="528">
        <v>0</v>
      </c>
      <c r="AA33" s="527">
        <v>1</v>
      </c>
      <c r="AB33" s="528">
        <v>48</v>
      </c>
      <c r="AC33" s="521"/>
    </row>
    <row r="34" spans="1:29" ht="36">
      <c r="A34" s="1928"/>
      <c r="B34" s="526" t="s">
        <v>38</v>
      </c>
      <c r="C34" s="527">
        <v>1</v>
      </c>
      <c r="D34" s="528">
        <v>24</v>
      </c>
      <c r="E34" s="527">
        <v>0</v>
      </c>
      <c r="F34" s="528">
        <v>0</v>
      </c>
      <c r="G34" s="527">
        <v>0</v>
      </c>
      <c r="H34" s="528">
        <v>0</v>
      </c>
      <c r="I34" s="527">
        <v>0</v>
      </c>
      <c r="J34" s="528">
        <v>0</v>
      </c>
      <c r="K34" s="527">
        <v>0</v>
      </c>
      <c r="L34" s="528">
        <v>0</v>
      </c>
      <c r="M34" s="527">
        <v>0</v>
      </c>
      <c r="N34" s="528">
        <v>0</v>
      </c>
      <c r="O34" s="527">
        <v>0</v>
      </c>
      <c r="P34" s="528">
        <v>0</v>
      </c>
      <c r="Q34" s="527">
        <v>0</v>
      </c>
      <c r="R34" s="528">
        <v>0</v>
      </c>
      <c r="S34" s="527">
        <v>0</v>
      </c>
      <c r="T34" s="528">
        <v>0</v>
      </c>
      <c r="U34" s="527">
        <v>0</v>
      </c>
      <c r="V34" s="528">
        <v>0</v>
      </c>
      <c r="W34" s="527">
        <v>0</v>
      </c>
      <c r="X34" s="528">
        <v>0</v>
      </c>
      <c r="Y34" s="527">
        <v>0</v>
      </c>
      <c r="Z34" s="528">
        <v>0</v>
      </c>
      <c r="AA34" s="527">
        <v>1</v>
      </c>
      <c r="AB34" s="528">
        <v>24</v>
      </c>
      <c r="AC34" s="521"/>
    </row>
    <row r="35" spans="1:29" ht="24">
      <c r="A35" s="1928" t="s">
        <v>524</v>
      </c>
      <c r="B35" s="526" t="s">
        <v>40</v>
      </c>
      <c r="C35" s="527">
        <v>0.30538922155688625</v>
      </c>
      <c r="D35" s="528">
        <v>51</v>
      </c>
      <c r="E35" s="527">
        <v>0.38323353293413176</v>
      </c>
      <c r="F35" s="528">
        <v>64</v>
      </c>
      <c r="G35" s="527">
        <v>7.7844311377245512E-2</v>
      </c>
      <c r="H35" s="528">
        <v>13</v>
      </c>
      <c r="I35" s="527">
        <v>2.9940119760479042E-2</v>
      </c>
      <c r="J35" s="528">
        <v>5</v>
      </c>
      <c r="K35" s="527">
        <v>1.1976047904191617E-2</v>
      </c>
      <c r="L35" s="528">
        <v>2</v>
      </c>
      <c r="M35" s="527">
        <v>2.9940119760479042E-2</v>
      </c>
      <c r="N35" s="528">
        <v>5</v>
      </c>
      <c r="O35" s="527">
        <v>2.3952095808383235E-2</v>
      </c>
      <c r="P35" s="528">
        <v>4</v>
      </c>
      <c r="Q35" s="527">
        <v>2.9940119760479042E-2</v>
      </c>
      <c r="R35" s="528">
        <v>5</v>
      </c>
      <c r="S35" s="527">
        <v>4.1916167664670656E-2</v>
      </c>
      <c r="T35" s="528">
        <v>7</v>
      </c>
      <c r="U35" s="529">
        <v>5.9880239520958087E-3</v>
      </c>
      <c r="V35" s="528">
        <v>1</v>
      </c>
      <c r="W35" s="527">
        <v>3.5928143712574849E-2</v>
      </c>
      <c r="X35" s="528">
        <v>6</v>
      </c>
      <c r="Y35" s="527">
        <v>2.3952095808383235E-2</v>
      </c>
      <c r="Z35" s="528">
        <v>4</v>
      </c>
      <c r="AA35" s="527">
        <v>1</v>
      </c>
      <c r="AB35" s="528">
        <v>167</v>
      </c>
      <c r="AC35" s="521"/>
    </row>
    <row r="36" spans="1:29" ht="24">
      <c r="A36" s="1928"/>
      <c r="B36" s="526" t="s">
        <v>41</v>
      </c>
      <c r="C36" s="527">
        <v>0.37956204379562036</v>
      </c>
      <c r="D36" s="528">
        <v>52</v>
      </c>
      <c r="E36" s="527">
        <v>0.32846715328467158</v>
      </c>
      <c r="F36" s="528">
        <v>45</v>
      </c>
      <c r="G36" s="527">
        <v>5.1094890510948912E-2</v>
      </c>
      <c r="H36" s="528">
        <v>7</v>
      </c>
      <c r="I36" s="527">
        <v>2.1897810218978103E-2</v>
      </c>
      <c r="J36" s="528">
        <v>3</v>
      </c>
      <c r="K36" s="527">
        <v>1.4598540145985401E-2</v>
      </c>
      <c r="L36" s="528">
        <v>2</v>
      </c>
      <c r="M36" s="527">
        <v>1.4598540145985401E-2</v>
      </c>
      <c r="N36" s="528">
        <v>2</v>
      </c>
      <c r="O36" s="527">
        <v>3.6496350364963501E-2</v>
      </c>
      <c r="P36" s="528">
        <v>5</v>
      </c>
      <c r="Q36" s="527">
        <v>5.8394160583941604E-2</v>
      </c>
      <c r="R36" s="528">
        <v>8</v>
      </c>
      <c r="S36" s="527">
        <v>2.1897810218978103E-2</v>
      </c>
      <c r="T36" s="528">
        <v>3</v>
      </c>
      <c r="U36" s="529">
        <v>7.2992700729927005E-3</v>
      </c>
      <c r="V36" s="528">
        <v>1</v>
      </c>
      <c r="W36" s="527">
        <v>6.569343065693431E-2</v>
      </c>
      <c r="X36" s="528">
        <v>9</v>
      </c>
      <c r="Y36" s="527">
        <v>0</v>
      </c>
      <c r="Z36" s="528">
        <v>0</v>
      </c>
      <c r="AA36" s="527">
        <v>1</v>
      </c>
      <c r="AB36" s="528">
        <v>137</v>
      </c>
      <c r="AC36" s="521"/>
    </row>
    <row r="37" spans="1:29" ht="36.75" thickBot="1">
      <c r="A37" s="1935"/>
      <c r="B37" s="530" t="s">
        <v>42</v>
      </c>
      <c r="C37" s="531">
        <v>0.4609375</v>
      </c>
      <c r="D37" s="532">
        <v>59</v>
      </c>
      <c r="E37" s="531">
        <v>0.3125</v>
      </c>
      <c r="F37" s="532">
        <v>40</v>
      </c>
      <c r="G37" s="531">
        <v>5.46875E-2</v>
      </c>
      <c r="H37" s="532">
        <v>7</v>
      </c>
      <c r="I37" s="533">
        <v>7.8125E-3</v>
      </c>
      <c r="J37" s="532">
        <v>1</v>
      </c>
      <c r="K37" s="531">
        <v>2.34375E-2</v>
      </c>
      <c r="L37" s="532">
        <v>3</v>
      </c>
      <c r="M37" s="531">
        <v>0</v>
      </c>
      <c r="N37" s="532">
        <v>0</v>
      </c>
      <c r="O37" s="531">
        <v>3.125E-2</v>
      </c>
      <c r="P37" s="532">
        <v>4</v>
      </c>
      <c r="Q37" s="531">
        <v>5.46875E-2</v>
      </c>
      <c r="R37" s="532">
        <v>7</v>
      </c>
      <c r="S37" s="531">
        <v>0</v>
      </c>
      <c r="T37" s="532">
        <v>0</v>
      </c>
      <c r="U37" s="533">
        <v>7.8125E-3</v>
      </c>
      <c r="V37" s="532">
        <v>1</v>
      </c>
      <c r="W37" s="531">
        <v>4.6875E-2</v>
      </c>
      <c r="X37" s="532">
        <v>6</v>
      </c>
      <c r="Y37" s="531">
        <v>0</v>
      </c>
      <c r="Z37" s="532">
        <v>0</v>
      </c>
      <c r="AA37" s="531">
        <v>1</v>
      </c>
      <c r="AB37" s="532">
        <v>128</v>
      </c>
      <c r="AC37" s="521"/>
    </row>
    <row r="38" spans="1:29" ht="15.75" thickTop="1"/>
  </sheetData>
  <mergeCells count="27">
    <mergeCell ref="A35:A37"/>
    <mergeCell ref="A19:A22"/>
    <mergeCell ref="A23:A25"/>
    <mergeCell ref="A26:A28"/>
    <mergeCell ref="A29:A30"/>
    <mergeCell ref="A31:A34"/>
    <mergeCell ref="A1:AB1"/>
    <mergeCell ref="A2:B4"/>
    <mergeCell ref="C2:AB2"/>
    <mergeCell ref="C3:D3"/>
    <mergeCell ref="E3:F3"/>
    <mergeCell ref="G3:H3"/>
    <mergeCell ref="I3:J3"/>
    <mergeCell ref="K3:L3"/>
    <mergeCell ref="M3:N3"/>
    <mergeCell ref="O3:P3"/>
    <mergeCell ref="Q3:R3"/>
    <mergeCell ref="S3:T3"/>
    <mergeCell ref="U3:V3"/>
    <mergeCell ref="W3:X3"/>
    <mergeCell ref="Y3:Z3"/>
    <mergeCell ref="AA3:AB3"/>
    <mergeCell ref="A5:B5"/>
    <mergeCell ref="A6:A10"/>
    <mergeCell ref="A11:A12"/>
    <mergeCell ref="A13:A14"/>
    <mergeCell ref="A15:A1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AC38"/>
  <sheetViews>
    <sheetView zoomScale="85" zoomScaleNormal="85" workbookViewId="0">
      <selection activeCell="T24" sqref="T24"/>
    </sheetView>
  </sheetViews>
  <sheetFormatPr baseColWidth="10" defaultColWidth="8.7109375" defaultRowHeight="15"/>
  <cols>
    <col min="2" max="2" width="26.85546875" customWidth="1"/>
  </cols>
  <sheetData>
    <row r="1" spans="1:29" ht="15.75" thickBot="1">
      <c r="A1" s="1938" t="s">
        <v>48</v>
      </c>
      <c r="B1" s="1938"/>
      <c r="C1" s="1938"/>
      <c r="D1" s="1938"/>
      <c r="E1" s="1938"/>
      <c r="F1" s="1938"/>
      <c r="G1" s="1938"/>
      <c r="H1" s="1938"/>
      <c r="I1" s="1938"/>
      <c r="J1" s="1938"/>
      <c r="K1" s="1938"/>
      <c r="L1" s="1938"/>
      <c r="M1" s="1938"/>
      <c r="N1" s="1938"/>
      <c r="O1" s="1938"/>
      <c r="P1" s="1938"/>
      <c r="Q1" s="1938"/>
      <c r="R1" s="1938"/>
      <c r="S1" s="1938"/>
      <c r="T1" s="1938"/>
      <c r="U1" s="1938"/>
      <c r="V1" s="1938"/>
      <c r="W1" s="1938"/>
      <c r="X1" s="1938"/>
      <c r="Y1" s="1938"/>
      <c r="Z1" s="1938"/>
      <c r="AA1" s="1938"/>
      <c r="AB1" s="1938"/>
      <c r="AC1" s="1429"/>
    </row>
    <row r="2" spans="1:29" ht="15.75" thickTop="1">
      <c r="A2" s="1939" t="s">
        <v>183</v>
      </c>
      <c r="B2" s="1940"/>
      <c r="C2" s="1945" t="s">
        <v>49</v>
      </c>
      <c r="D2" s="1946"/>
      <c r="E2" s="1946"/>
      <c r="F2" s="1946"/>
      <c r="G2" s="1946"/>
      <c r="H2" s="1946"/>
      <c r="I2" s="1946"/>
      <c r="J2" s="1946"/>
      <c r="K2" s="1946"/>
      <c r="L2" s="1946"/>
      <c r="M2" s="1946"/>
      <c r="N2" s="1946"/>
      <c r="O2" s="1946"/>
      <c r="P2" s="1946"/>
      <c r="Q2" s="1946"/>
      <c r="R2" s="1946"/>
      <c r="S2" s="1946"/>
      <c r="T2" s="1946"/>
      <c r="U2" s="1946"/>
      <c r="V2" s="1946"/>
      <c r="W2" s="1946"/>
      <c r="X2" s="1946"/>
      <c r="Y2" s="1946"/>
      <c r="Z2" s="1946"/>
      <c r="AA2" s="1946"/>
      <c r="AB2" s="1947"/>
      <c r="AC2" s="1429"/>
    </row>
    <row r="3" spans="1:29" s="1750" customFormat="1" ht="24.75" customHeight="1">
      <c r="A3" s="1941"/>
      <c r="B3" s="1942"/>
      <c r="C3" s="1948" t="s">
        <v>50</v>
      </c>
      <c r="D3" s="1936"/>
      <c r="E3" s="1936" t="s">
        <v>51</v>
      </c>
      <c r="F3" s="1936"/>
      <c r="G3" s="1936" t="s">
        <v>52</v>
      </c>
      <c r="H3" s="1936"/>
      <c r="I3" s="1936" t="s">
        <v>53</v>
      </c>
      <c r="J3" s="1936"/>
      <c r="K3" s="1936" t="s">
        <v>54</v>
      </c>
      <c r="L3" s="1936"/>
      <c r="M3" s="1936" t="s">
        <v>55</v>
      </c>
      <c r="N3" s="1936"/>
      <c r="O3" s="1936" t="s">
        <v>56</v>
      </c>
      <c r="P3" s="1936"/>
      <c r="Q3" s="1936" t="s">
        <v>57</v>
      </c>
      <c r="R3" s="1936"/>
      <c r="S3" s="1936" t="s">
        <v>58</v>
      </c>
      <c r="T3" s="1936"/>
      <c r="U3" s="1936" t="s">
        <v>59</v>
      </c>
      <c r="V3" s="1936"/>
      <c r="W3" s="1936" t="s">
        <v>60</v>
      </c>
      <c r="X3" s="1936"/>
      <c r="Y3" s="1936" t="s">
        <v>61</v>
      </c>
      <c r="Z3" s="1936"/>
      <c r="AA3" s="1936" t="s">
        <v>392</v>
      </c>
      <c r="AB3" s="1937"/>
      <c r="AC3" s="1749"/>
    </row>
    <row r="4" spans="1:29" ht="25.5" thickBot="1">
      <c r="A4" s="1943"/>
      <c r="B4" s="1944"/>
      <c r="C4" s="1430" t="s">
        <v>419</v>
      </c>
      <c r="D4" s="1431" t="s">
        <v>391</v>
      </c>
      <c r="E4" s="1431" t="s">
        <v>419</v>
      </c>
      <c r="F4" s="1431" t="s">
        <v>391</v>
      </c>
      <c r="G4" s="1431" t="s">
        <v>419</v>
      </c>
      <c r="H4" s="1431" t="s">
        <v>391</v>
      </c>
      <c r="I4" s="1431" t="s">
        <v>419</v>
      </c>
      <c r="J4" s="1431" t="s">
        <v>391</v>
      </c>
      <c r="K4" s="1431" t="s">
        <v>419</v>
      </c>
      <c r="L4" s="1431" t="s">
        <v>391</v>
      </c>
      <c r="M4" s="1431" t="s">
        <v>419</v>
      </c>
      <c r="N4" s="1431" t="s">
        <v>391</v>
      </c>
      <c r="O4" s="1431" t="s">
        <v>419</v>
      </c>
      <c r="P4" s="1431" t="s">
        <v>391</v>
      </c>
      <c r="Q4" s="1431" t="s">
        <v>419</v>
      </c>
      <c r="R4" s="1431" t="s">
        <v>391</v>
      </c>
      <c r="S4" s="1431" t="s">
        <v>419</v>
      </c>
      <c r="T4" s="1431" t="s">
        <v>391</v>
      </c>
      <c r="U4" s="1431" t="s">
        <v>419</v>
      </c>
      <c r="V4" s="1431" t="s">
        <v>391</v>
      </c>
      <c r="W4" s="1431" t="s">
        <v>419</v>
      </c>
      <c r="X4" s="1431" t="s">
        <v>391</v>
      </c>
      <c r="Y4" s="1431" t="s">
        <v>419</v>
      </c>
      <c r="Z4" s="1431" t="s">
        <v>391</v>
      </c>
      <c r="AA4" s="1431" t="s">
        <v>419</v>
      </c>
      <c r="AB4" s="1432" t="s">
        <v>391</v>
      </c>
      <c r="AC4" s="1429"/>
    </row>
    <row r="5" spans="1:29" ht="15.75" thickTop="1">
      <c r="A5" s="1950" t="s">
        <v>392</v>
      </c>
      <c r="B5" s="1951"/>
      <c r="C5" s="1433">
        <v>0.37557603686635943</v>
      </c>
      <c r="D5" s="1434">
        <v>163</v>
      </c>
      <c r="E5" s="1435">
        <v>0.34331797235023048</v>
      </c>
      <c r="F5" s="1434">
        <v>149</v>
      </c>
      <c r="G5" s="1435">
        <v>6.2211981566820278E-2</v>
      </c>
      <c r="H5" s="1434">
        <v>27</v>
      </c>
      <c r="I5" s="1435">
        <v>2.0737327188940093E-2</v>
      </c>
      <c r="J5" s="1434">
        <v>9</v>
      </c>
      <c r="K5" s="1435">
        <v>1.6129032258064516E-2</v>
      </c>
      <c r="L5" s="1434">
        <v>7</v>
      </c>
      <c r="M5" s="1435">
        <v>1.6129032258064516E-2</v>
      </c>
      <c r="N5" s="1434">
        <v>7</v>
      </c>
      <c r="O5" s="1435">
        <v>2.9953917050691239E-2</v>
      </c>
      <c r="P5" s="1434">
        <v>13</v>
      </c>
      <c r="Q5" s="1435">
        <v>4.8387096774193547E-2</v>
      </c>
      <c r="R5" s="1434">
        <v>21</v>
      </c>
      <c r="S5" s="1435">
        <v>2.3041474654377881E-2</v>
      </c>
      <c r="T5" s="1434">
        <v>10</v>
      </c>
      <c r="U5" s="1436">
        <v>6.9124423963133645E-3</v>
      </c>
      <c r="V5" s="1434">
        <v>3</v>
      </c>
      <c r="W5" s="1435">
        <v>4.8387096774193547E-2</v>
      </c>
      <c r="X5" s="1434">
        <v>21</v>
      </c>
      <c r="Y5" s="1436">
        <v>9.2165898617511521E-3</v>
      </c>
      <c r="Z5" s="1434">
        <v>4</v>
      </c>
      <c r="AA5" s="1435">
        <v>1</v>
      </c>
      <c r="AB5" s="1437">
        <v>434</v>
      </c>
      <c r="AC5" s="1429"/>
    </row>
    <row r="6" spans="1:29">
      <c r="A6" s="1949" t="s">
        <v>8</v>
      </c>
      <c r="B6" s="1438" t="s">
        <v>397</v>
      </c>
      <c r="C6" s="1439">
        <v>0.50602409638554213</v>
      </c>
      <c r="D6" s="1440">
        <v>126</v>
      </c>
      <c r="E6" s="1441">
        <v>0.30120481927710846</v>
      </c>
      <c r="F6" s="1440">
        <v>75</v>
      </c>
      <c r="G6" s="1441">
        <v>2.4096385542168676E-2</v>
      </c>
      <c r="H6" s="1440">
        <v>6</v>
      </c>
      <c r="I6" s="1441">
        <v>2.0080321285140562E-2</v>
      </c>
      <c r="J6" s="1440">
        <v>5</v>
      </c>
      <c r="K6" s="1441">
        <v>1.6064257028112448E-2</v>
      </c>
      <c r="L6" s="1440">
        <v>4</v>
      </c>
      <c r="M6" s="1442">
        <v>8.0321285140562242E-3</v>
      </c>
      <c r="N6" s="1440">
        <v>2</v>
      </c>
      <c r="O6" s="1441">
        <v>2.4096385542168676E-2</v>
      </c>
      <c r="P6" s="1440">
        <v>6</v>
      </c>
      <c r="Q6" s="1441">
        <v>2.4096385542168676E-2</v>
      </c>
      <c r="R6" s="1440">
        <v>6</v>
      </c>
      <c r="S6" s="1441">
        <v>2.8112449799196786E-2</v>
      </c>
      <c r="T6" s="1440">
        <v>7</v>
      </c>
      <c r="U6" s="1442">
        <v>8.0321285140562242E-3</v>
      </c>
      <c r="V6" s="1440">
        <v>2</v>
      </c>
      <c r="W6" s="1441">
        <v>3.2128514056224897E-2</v>
      </c>
      <c r="X6" s="1440">
        <v>8</v>
      </c>
      <c r="Y6" s="1442">
        <v>8.0321285140562242E-3</v>
      </c>
      <c r="Z6" s="1440">
        <v>2</v>
      </c>
      <c r="AA6" s="1441">
        <v>1</v>
      </c>
      <c r="AB6" s="1443">
        <v>249</v>
      </c>
      <c r="AC6" s="1429"/>
    </row>
    <row r="7" spans="1:29">
      <c r="A7" s="1949"/>
      <c r="B7" s="1438" t="s">
        <v>395</v>
      </c>
      <c r="C7" s="1439">
        <v>0.15463917525773196</v>
      </c>
      <c r="D7" s="1440">
        <v>15</v>
      </c>
      <c r="E7" s="1441">
        <v>0.37113402061855671</v>
      </c>
      <c r="F7" s="1440">
        <v>36</v>
      </c>
      <c r="G7" s="1441">
        <v>0.16494845360824739</v>
      </c>
      <c r="H7" s="1440">
        <v>16</v>
      </c>
      <c r="I7" s="1441">
        <v>3.0927835051546393E-2</v>
      </c>
      <c r="J7" s="1440">
        <v>3</v>
      </c>
      <c r="K7" s="1441">
        <v>1.0309278350515462E-2</v>
      </c>
      <c r="L7" s="1440">
        <v>1</v>
      </c>
      <c r="M7" s="1441">
        <v>4.1237113402061848E-2</v>
      </c>
      <c r="N7" s="1440">
        <v>4</v>
      </c>
      <c r="O7" s="1441">
        <v>3.0927835051546393E-2</v>
      </c>
      <c r="P7" s="1440">
        <v>3</v>
      </c>
      <c r="Q7" s="1441">
        <v>0.12371134020618557</v>
      </c>
      <c r="R7" s="1440">
        <v>12</v>
      </c>
      <c r="S7" s="1441">
        <v>2.0618556701030924E-2</v>
      </c>
      <c r="T7" s="1440">
        <v>2</v>
      </c>
      <c r="U7" s="1441">
        <v>1.0309278350515462E-2</v>
      </c>
      <c r="V7" s="1440">
        <v>1</v>
      </c>
      <c r="W7" s="1441">
        <v>3.0927835051546393E-2</v>
      </c>
      <c r="X7" s="1440">
        <v>3</v>
      </c>
      <c r="Y7" s="1441">
        <v>1.0309278350515462E-2</v>
      </c>
      <c r="Z7" s="1440">
        <v>1</v>
      </c>
      <c r="AA7" s="1441">
        <v>1</v>
      </c>
      <c r="AB7" s="1443">
        <v>97</v>
      </c>
      <c r="AC7" s="1429"/>
    </row>
    <row r="8" spans="1:29">
      <c r="A8" s="1949"/>
      <c r="B8" s="1438" t="s">
        <v>393</v>
      </c>
      <c r="C8" s="1439">
        <v>0.31914893617021278</v>
      </c>
      <c r="D8" s="1440">
        <v>15</v>
      </c>
      <c r="E8" s="1441">
        <v>0.34042553191489361</v>
      </c>
      <c r="F8" s="1440">
        <v>16</v>
      </c>
      <c r="G8" s="1441">
        <v>2.1276595744680851E-2</v>
      </c>
      <c r="H8" s="1440">
        <v>1</v>
      </c>
      <c r="I8" s="1441">
        <v>0</v>
      </c>
      <c r="J8" s="1440">
        <v>0</v>
      </c>
      <c r="K8" s="1441">
        <v>4.2553191489361701E-2</v>
      </c>
      <c r="L8" s="1440">
        <v>2</v>
      </c>
      <c r="M8" s="1441">
        <v>2.1276595744680851E-2</v>
      </c>
      <c r="N8" s="1440">
        <v>1</v>
      </c>
      <c r="O8" s="1441">
        <v>4.2553191489361701E-2</v>
      </c>
      <c r="P8" s="1440">
        <v>2</v>
      </c>
      <c r="Q8" s="1441">
        <v>2.1276595744680851E-2</v>
      </c>
      <c r="R8" s="1440">
        <v>1</v>
      </c>
      <c r="S8" s="1441">
        <v>2.1276595744680851E-2</v>
      </c>
      <c r="T8" s="1440">
        <v>1</v>
      </c>
      <c r="U8" s="1441">
        <v>0</v>
      </c>
      <c r="V8" s="1440">
        <v>0</v>
      </c>
      <c r="W8" s="1441">
        <v>0.14893617021276595</v>
      </c>
      <c r="X8" s="1440">
        <v>7</v>
      </c>
      <c r="Y8" s="1441">
        <v>2.1276595744680851E-2</v>
      </c>
      <c r="Z8" s="1440">
        <v>1</v>
      </c>
      <c r="AA8" s="1441">
        <v>1</v>
      </c>
      <c r="AB8" s="1443">
        <v>47</v>
      </c>
      <c r="AC8" s="1429"/>
    </row>
    <row r="9" spans="1:29">
      <c r="A9" s="1949"/>
      <c r="B9" s="1438" t="s">
        <v>394</v>
      </c>
      <c r="C9" s="1439">
        <v>0.16666666666666663</v>
      </c>
      <c r="D9" s="1440">
        <v>6</v>
      </c>
      <c r="E9" s="1441">
        <v>0.52777777777777779</v>
      </c>
      <c r="F9" s="1440">
        <v>19</v>
      </c>
      <c r="G9" s="1441">
        <v>0.1111111111111111</v>
      </c>
      <c r="H9" s="1440">
        <v>4</v>
      </c>
      <c r="I9" s="1441">
        <v>2.7777777777777776E-2</v>
      </c>
      <c r="J9" s="1440">
        <v>1</v>
      </c>
      <c r="K9" s="1441">
        <v>0</v>
      </c>
      <c r="L9" s="1440">
        <v>0</v>
      </c>
      <c r="M9" s="1441">
        <v>0</v>
      </c>
      <c r="N9" s="1440">
        <v>0</v>
      </c>
      <c r="O9" s="1441">
        <v>5.5555555555555552E-2</v>
      </c>
      <c r="P9" s="1440">
        <v>2</v>
      </c>
      <c r="Q9" s="1441">
        <v>5.5555555555555552E-2</v>
      </c>
      <c r="R9" s="1440">
        <v>2</v>
      </c>
      <c r="S9" s="1441">
        <v>0</v>
      </c>
      <c r="T9" s="1440">
        <v>0</v>
      </c>
      <c r="U9" s="1441">
        <v>0</v>
      </c>
      <c r="V9" s="1440">
        <v>0</v>
      </c>
      <c r="W9" s="1441">
        <v>5.5555555555555552E-2</v>
      </c>
      <c r="X9" s="1440">
        <v>2</v>
      </c>
      <c r="Y9" s="1441">
        <v>0</v>
      </c>
      <c r="Z9" s="1440">
        <v>0</v>
      </c>
      <c r="AA9" s="1441">
        <v>1</v>
      </c>
      <c r="AB9" s="1443">
        <v>36</v>
      </c>
      <c r="AC9" s="1429"/>
    </row>
    <row r="10" spans="1:29">
      <c r="A10" s="1949"/>
      <c r="B10" s="1438" t="s">
        <v>396</v>
      </c>
      <c r="C10" s="1439">
        <v>0.2</v>
      </c>
      <c r="D10" s="1440">
        <v>1</v>
      </c>
      <c r="E10" s="1441">
        <v>0.6</v>
      </c>
      <c r="F10" s="1440">
        <v>3</v>
      </c>
      <c r="G10" s="1441">
        <v>0</v>
      </c>
      <c r="H10" s="1440">
        <v>0</v>
      </c>
      <c r="I10" s="1441">
        <v>0</v>
      </c>
      <c r="J10" s="1440">
        <v>0</v>
      </c>
      <c r="K10" s="1441">
        <v>0</v>
      </c>
      <c r="L10" s="1440">
        <v>0</v>
      </c>
      <c r="M10" s="1441">
        <v>0</v>
      </c>
      <c r="N10" s="1440">
        <v>0</v>
      </c>
      <c r="O10" s="1441">
        <v>0</v>
      </c>
      <c r="P10" s="1440">
        <v>0</v>
      </c>
      <c r="Q10" s="1441">
        <v>0</v>
      </c>
      <c r="R10" s="1440">
        <v>0</v>
      </c>
      <c r="S10" s="1441">
        <v>0</v>
      </c>
      <c r="T10" s="1440">
        <v>0</v>
      </c>
      <c r="U10" s="1441">
        <v>0</v>
      </c>
      <c r="V10" s="1440">
        <v>0</v>
      </c>
      <c r="W10" s="1441">
        <v>0.2</v>
      </c>
      <c r="X10" s="1440">
        <v>1</v>
      </c>
      <c r="Y10" s="1441">
        <v>0</v>
      </c>
      <c r="Z10" s="1440">
        <v>0</v>
      </c>
      <c r="AA10" s="1441">
        <v>1</v>
      </c>
      <c r="AB10" s="1443">
        <v>5</v>
      </c>
      <c r="AC10" s="1429"/>
    </row>
    <row r="11" spans="1:29">
      <c r="A11" s="1949" t="s">
        <v>9</v>
      </c>
      <c r="B11" s="1438" t="s">
        <v>11</v>
      </c>
      <c r="C11" s="1439">
        <v>0.37760416666666674</v>
      </c>
      <c r="D11" s="1440">
        <v>145</v>
      </c>
      <c r="E11" s="1441">
        <v>0.328125</v>
      </c>
      <c r="F11" s="1440">
        <v>126</v>
      </c>
      <c r="G11" s="1441">
        <v>6.7708333333333329E-2</v>
      </c>
      <c r="H11" s="1440">
        <v>26</v>
      </c>
      <c r="I11" s="1441">
        <v>2.34375E-2</v>
      </c>
      <c r="J11" s="1440">
        <v>9</v>
      </c>
      <c r="K11" s="1441">
        <v>1.5625E-2</v>
      </c>
      <c r="L11" s="1440">
        <v>6</v>
      </c>
      <c r="M11" s="1441">
        <v>1.8229166666666668E-2</v>
      </c>
      <c r="N11" s="1440">
        <v>7</v>
      </c>
      <c r="O11" s="1441">
        <v>3.125E-2</v>
      </c>
      <c r="P11" s="1440">
        <v>12</v>
      </c>
      <c r="Q11" s="1441">
        <v>4.4270833333333343E-2</v>
      </c>
      <c r="R11" s="1440">
        <v>17</v>
      </c>
      <c r="S11" s="1441">
        <v>2.6041666666666671E-2</v>
      </c>
      <c r="T11" s="1440">
        <v>10</v>
      </c>
      <c r="U11" s="1442">
        <v>7.8125E-3</v>
      </c>
      <c r="V11" s="1440">
        <v>3</v>
      </c>
      <c r="W11" s="1441">
        <v>4.9479166666666657E-2</v>
      </c>
      <c r="X11" s="1440">
        <v>19</v>
      </c>
      <c r="Y11" s="1441">
        <v>1.0416666666666664E-2</v>
      </c>
      <c r="Z11" s="1440">
        <v>4</v>
      </c>
      <c r="AA11" s="1441">
        <v>1</v>
      </c>
      <c r="AB11" s="1443">
        <v>384</v>
      </c>
      <c r="AC11" s="1429"/>
    </row>
    <row r="12" spans="1:29">
      <c r="A12" s="1949"/>
      <c r="B12" s="1438" t="s">
        <v>10</v>
      </c>
      <c r="C12" s="1439">
        <v>0.36</v>
      </c>
      <c r="D12" s="1440">
        <v>18</v>
      </c>
      <c r="E12" s="1441">
        <v>0.46</v>
      </c>
      <c r="F12" s="1440">
        <v>23</v>
      </c>
      <c r="G12" s="1441">
        <v>0.02</v>
      </c>
      <c r="H12" s="1440">
        <v>1</v>
      </c>
      <c r="I12" s="1441">
        <v>0</v>
      </c>
      <c r="J12" s="1440">
        <v>0</v>
      </c>
      <c r="K12" s="1441">
        <v>0.02</v>
      </c>
      <c r="L12" s="1440">
        <v>1</v>
      </c>
      <c r="M12" s="1441">
        <v>0</v>
      </c>
      <c r="N12" s="1440">
        <v>0</v>
      </c>
      <c r="O12" s="1441">
        <v>0.02</v>
      </c>
      <c r="P12" s="1440">
        <v>1</v>
      </c>
      <c r="Q12" s="1441">
        <v>0.08</v>
      </c>
      <c r="R12" s="1440">
        <v>4</v>
      </c>
      <c r="S12" s="1441">
        <v>0</v>
      </c>
      <c r="T12" s="1440">
        <v>0</v>
      </c>
      <c r="U12" s="1441">
        <v>0</v>
      </c>
      <c r="V12" s="1440">
        <v>0</v>
      </c>
      <c r="W12" s="1441">
        <v>0.04</v>
      </c>
      <c r="X12" s="1440">
        <v>2</v>
      </c>
      <c r="Y12" s="1441">
        <v>0</v>
      </c>
      <c r="Z12" s="1440">
        <v>0</v>
      </c>
      <c r="AA12" s="1441">
        <v>1</v>
      </c>
      <c r="AB12" s="1443">
        <v>50</v>
      </c>
      <c r="AC12" s="1429"/>
    </row>
    <row r="13" spans="1:29">
      <c r="A13" s="1949" t="s">
        <v>521</v>
      </c>
      <c r="B13" s="1438" t="s">
        <v>12</v>
      </c>
      <c r="C13" s="1439">
        <v>0.39130434782608697</v>
      </c>
      <c r="D13" s="1440">
        <v>9</v>
      </c>
      <c r="E13" s="1441">
        <v>0.39130434782608697</v>
      </c>
      <c r="F13" s="1440">
        <v>9</v>
      </c>
      <c r="G13" s="1441">
        <v>8.6956521739130432E-2</v>
      </c>
      <c r="H13" s="1440">
        <v>2</v>
      </c>
      <c r="I13" s="1441">
        <v>0</v>
      </c>
      <c r="J13" s="1440">
        <v>0</v>
      </c>
      <c r="K13" s="1441">
        <v>4.3478260869565216E-2</v>
      </c>
      <c r="L13" s="1440">
        <v>1</v>
      </c>
      <c r="M13" s="1441">
        <v>0</v>
      </c>
      <c r="N13" s="1440">
        <v>0</v>
      </c>
      <c r="O13" s="1441">
        <v>0</v>
      </c>
      <c r="P13" s="1440">
        <v>0</v>
      </c>
      <c r="Q13" s="1441">
        <v>4.3478260869565216E-2</v>
      </c>
      <c r="R13" s="1440">
        <v>1</v>
      </c>
      <c r="S13" s="1441">
        <v>0</v>
      </c>
      <c r="T13" s="1440">
        <v>0</v>
      </c>
      <c r="U13" s="1441">
        <v>0</v>
      </c>
      <c r="V13" s="1440">
        <v>0</v>
      </c>
      <c r="W13" s="1441">
        <v>4.3478260869565216E-2</v>
      </c>
      <c r="X13" s="1440">
        <v>1</v>
      </c>
      <c r="Y13" s="1441">
        <v>0</v>
      </c>
      <c r="Z13" s="1440">
        <v>0</v>
      </c>
      <c r="AA13" s="1441">
        <v>1</v>
      </c>
      <c r="AB13" s="1443">
        <v>23</v>
      </c>
      <c r="AC13" s="1429"/>
    </row>
    <row r="14" spans="1:29" ht="48">
      <c r="A14" s="1949"/>
      <c r="B14" s="1438" t="s">
        <v>13</v>
      </c>
      <c r="C14" s="1439">
        <v>0.37560975609756098</v>
      </c>
      <c r="D14" s="1440">
        <v>154</v>
      </c>
      <c r="E14" s="1441">
        <v>0.34146341463414637</v>
      </c>
      <c r="F14" s="1440">
        <v>140</v>
      </c>
      <c r="G14" s="1441">
        <v>6.097560975609756E-2</v>
      </c>
      <c r="H14" s="1440">
        <v>25</v>
      </c>
      <c r="I14" s="1441">
        <v>2.1951219512195121E-2</v>
      </c>
      <c r="J14" s="1440">
        <v>9</v>
      </c>
      <c r="K14" s="1441">
        <v>1.4634146341463417E-2</v>
      </c>
      <c r="L14" s="1440">
        <v>6</v>
      </c>
      <c r="M14" s="1441">
        <v>1.7073170731707318E-2</v>
      </c>
      <c r="N14" s="1440">
        <v>7</v>
      </c>
      <c r="O14" s="1441">
        <v>3.1707317073170732E-2</v>
      </c>
      <c r="P14" s="1440">
        <v>13</v>
      </c>
      <c r="Q14" s="1441">
        <v>4.6341463414634146E-2</v>
      </c>
      <c r="R14" s="1440">
        <v>19</v>
      </c>
      <c r="S14" s="1441">
        <v>2.4390243902439025E-2</v>
      </c>
      <c r="T14" s="1440">
        <v>10</v>
      </c>
      <c r="U14" s="1442">
        <v>7.3170731707317086E-3</v>
      </c>
      <c r="V14" s="1440">
        <v>3</v>
      </c>
      <c r="W14" s="1441">
        <v>4.878048780487805E-2</v>
      </c>
      <c r="X14" s="1440">
        <v>20</v>
      </c>
      <c r="Y14" s="1442">
        <v>9.7560975609756097E-3</v>
      </c>
      <c r="Z14" s="1440">
        <v>4</v>
      </c>
      <c r="AA14" s="1441">
        <v>1</v>
      </c>
      <c r="AB14" s="1443">
        <v>410</v>
      </c>
      <c r="AC14" s="1429"/>
    </row>
    <row r="15" spans="1:29">
      <c r="A15" s="1949" t="s">
        <v>14</v>
      </c>
      <c r="B15" s="1438" t="s">
        <v>15</v>
      </c>
      <c r="C15" s="1439">
        <v>0.52941176470588236</v>
      </c>
      <c r="D15" s="1440">
        <v>36</v>
      </c>
      <c r="E15" s="1441">
        <v>0.22058823529411764</v>
      </c>
      <c r="F15" s="1440">
        <v>15</v>
      </c>
      <c r="G15" s="1441">
        <v>1.4705882352941175E-2</v>
      </c>
      <c r="H15" s="1440">
        <v>1</v>
      </c>
      <c r="I15" s="1441">
        <v>1.4705882352941175E-2</v>
      </c>
      <c r="J15" s="1440">
        <v>1</v>
      </c>
      <c r="K15" s="1441">
        <v>4.4117647058823532E-2</v>
      </c>
      <c r="L15" s="1440">
        <v>3</v>
      </c>
      <c r="M15" s="1441">
        <v>2.9411764705882349E-2</v>
      </c>
      <c r="N15" s="1440">
        <v>2</v>
      </c>
      <c r="O15" s="1441">
        <v>2.9411764705882349E-2</v>
      </c>
      <c r="P15" s="1440">
        <v>2</v>
      </c>
      <c r="Q15" s="1441">
        <v>1.4705882352941175E-2</v>
      </c>
      <c r="R15" s="1440">
        <v>1</v>
      </c>
      <c r="S15" s="1441">
        <v>1.4705882352941175E-2</v>
      </c>
      <c r="T15" s="1440">
        <v>1</v>
      </c>
      <c r="U15" s="1441">
        <v>1.4705882352941175E-2</v>
      </c>
      <c r="V15" s="1440">
        <v>1</v>
      </c>
      <c r="W15" s="1441">
        <v>5.8823529411764698E-2</v>
      </c>
      <c r="X15" s="1440">
        <v>4</v>
      </c>
      <c r="Y15" s="1441">
        <v>1.4705882352941175E-2</v>
      </c>
      <c r="Z15" s="1440">
        <v>1</v>
      </c>
      <c r="AA15" s="1441">
        <v>1</v>
      </c>
      <c r="AB15" s="1443">
        <v>68</v>
      </c>
      <c r="AC15" s="1429"/>
    </row>
    <row r="16" spans="1:29" ht="24">
      <c r="A16" s="1949"/>
      <c r="B16" s="1438" t="s">
        <v>16</v>
      </c>
      <c r="C16" s="1439">
        <v>0.46268656716417911</v>
      </c>
      <c r="D16" s="1440">
        <v>62</v>
      </c>
      <c r="E16" s="1441">
        <v>0.29104477611940299</v>
      </c>
      <c r="F16" s="1440">
        <v>39</v>
      </c>
      <c r="G16" s="1441">
        <v>8.9552238805970144E-2</v>
      </c>
      <c r="H16" s="1440">
        <v>12</v>
      </c>
      <c r="I16" s="1442">
        <v>7.4626865671641781E-3</v>
      </c>
      <c r="J16" s="1440">
        <v>1</v>
      </c>
      <c r="K16" s="1441">
        <v>2.2388059701492536E-2</v>
      </c>
      <c r="L16" s="1440">
        <v>3</v>
      </c>
      <c r="M16" s="1442">
        <v>7.4626865671641781E-3</v>
      </c>
      <c r="N16" s="1440">
        <v>1</v>
      </c>
      <c r="O16" s="1441">
        <v>3.7313432835820892E-2</v>
      </c>
      <c r="P16" s="1440">
        <v>5</v>
      </c>
      <c r="Q16" s="1441">
        <v>1.4925373134328356E-2</v>
      </c>
      <c r="R16" s="1440">
        <v>2</v>
      </c>
      <c r="S16" s="1441">
        <v>2.2388059701492536E-2</v>
      </c>
      <c r="T16" s="1440">
        <v>3</v>
      </c>
      <c r="U16" s="1442">
        <v>7.4626865671641781E-3</v>
      </c>
      <c r="V16" s="1440">
        <v>1</v>
      </c>
      <c r="W16" s="1441">
        <v>2.2388059701492536E-2</v>
      </c>
      <c r="X16" s="1440">
        <v>3</v>
      </c>
      <c r="Y16" s="1441">
        <v>1.4925373134328356E-2</v>
      </c>
      <c r="Z16" s="1440">
        <v>2</v>
      </c>
      <c r="AA16" s="1441">
        <v>1</v>
      </c>
      <c r="AB16" s="1443">
        <v>134</v>
      </c>
      <c r="AC16" s="1429"/>
    </row>
    <row r="17" spans="1:29">
      <c r="A17" s="1949"/>
      <c r="B17" s="1438" t="s">
        <v>17</v>
      </c>
      <c r="C17" s="1439">
        <v>0.26446280991735538</v>
      </c>
      <c r="D17" s="1440">
        <v>32</v>
      </c>
      <c r="E17" s="1441">
        <v>0.46280991735537191</v>
      </c>
      <c r="F17" s="1440">
        <v>56</v>
      </c>
      <c r="G17" s="1441">
        <v>4.1322314049586778E-2</v>
      </c>
      <c r="H17" s="1440">
        <v>5</v>
      </c>
      <c r="I17" s="1441">
        <v>3.3057851239669422E-2</v>
      </c>
      <c r="J17" s="1440">
        <v>4</v>
      </c>
      <c r="K17" s="1441">
        <v>0</v>
      </c>
      <c r="L17" s="1440">
        <v>0</v>
      </c>
      <c r="M17" s="1441">
        <v>1.6528925619834711E-2</v>
      </c>
      <c r="N17" s="1440">
        <v>2</v>
      </c>
      <c r="O17" s="1442">
        <v>8.2644628099173556E-3</v>
      </c>
      <c r="P17" s="1440">
        <v>1</v>
      </c>
      <c r="Q17" s="1441">
        <v>7.43801652892562E-2</v>
      </c>
      <c r="R17" s="1440">
        <v>9</v>
      </c>
      <c r="S17" s="1441">
        <v>2.4793388429752067E-2</v>
      </c>
      <c r="T17" s="1440">
        <v>3</v>
      </c>
      <c r="U17" s="1441">
        <v>0</v>
      </c>
      <c r="V17" s="1440">
        <v>0</v>
      </c>
      <c r="W17" s="1441">
        <v>6.6115702479338845E-2</v>
      </c>
      <c r="X17" s="1440">
        <v>8</v>
      </c>
      <c r="Y17" s="1442">
        <v>8.2644628099173556E-3</v>
      </c>
      <c r="Z17" s="1440">
        <v>1</v>
      </c>
      <c r="AA17" s="1441">
        <v>1</v>
      </c>
      <c r="AB17" s="1443">
        <v>121</v>
      </c>
      <c r="AC17" s="1429"/>
    </row>
    <row r="18" spans="1:29">
      <c r="A18" s="1949"/>
      <c r="B18" s="1438" t="s">
        <v>18</v>
      </c>
      <c r="C18" s="1439">
        <v>0.29729729729729731</v>
      </c>
      <c r="D18" s="1440">
        <v>33</v>
      </c>
      <c r="E18" s="1441">
        <v>0.35135135135135137</v>
      </c>
      <c r="F18" s="1440">
        <v>39</v>
      </c>
      <c r="G18" s="1441">
        <v>8.1081081081081086E-2</v>
      </c>
      <c r="H18" s="1440">
        <v>9</v>
      </c>
      <c r="I18" s="1441">
        <v>2.7027027027027025E-2</v>
      </c>
      <c r="J18" s="1440">
        <v>3</v>
      </c>
      <c r="K18" s="1442">
        <v>9.0090090090090089E-3</v>
      </c>
      <c r="L18" s="1440">
        <v>1</v>
      </c>
      <c r="M18" s="1441">
        <v>1.8018018018018018E-2</v>
      </c>
      <c r="N18" s="1440">
        <v>2</v>
      </c>
      <c r="O18" s="1441">
        <v>4.504504504504505E-2</v>
      </c>
      <c r="P18" s="1440">
        <v>5</v>
      </c>
      <c r="Q18" s="1441">
        <v>8.1081081081081086E-2</v>
      </c>
      <c r="R18" s="1440">
        <v>9</v>
      </c>
      <c r="S18" s="1441">
        <v>2.7027027027027025E-2</v>
      </c>
      <c r="T18" s="1440">
        <v>3</v>
      </c>
      <c r="U18" s="1442">
        <v>9.0090090090090089E-3</v>
      </c>
      <c r="V18" s="1440">
        <v>1</v>
      </c>
      <c r="W18" s="1441">
        <v>5.405405405405405E-2</v>
      </c>
      <c r="X18" s="1440">
        <v>6</v>
      </c>
      <c r="Y18" s="1441">
        <v>0</v>
      </c>
      <c r="Z18" s="1440">
        <v>0</v>
      </c>
      <c r="AA18" s="1441">
        <v>1</v>
      </c>
      <c r="AB18" s="1443">
        <v>111</v>
      </c>
      <c r="AC18" s="1429"/>
    </row>
    <row r="19" spans="1:29">
      <c r="A19" s="1949" t="s">
        <v>525</v>
      </c>
      <c r="B19" s="1438" t="s">
        <v>223</v>
      </c>
      <c r="C19" s="1439">
        <v>0.11848341232227488</v>
      </c>
      <c r="D19" s="1440">
        <v>25</v>
      </c>
      <c r="E19" s="1441">
        <v>0.43127962085308058</v>
      </c>
      <c r="F19" s="1440">
        <v>91</v>
      </c>
      <c r="G19" s="1441">
        <v>0.10900473933649289</v>
      </c>
      <c r="H19" s="1440">
        <v>23</v>
      </c>
      <c r="I19" s="1441">
        <v>3.3175355450236969E-2</v>
      </c>
      <c r="J19" s="1440">
        <v>7</v>
      </c>
      <c r="K19" s="1441">
        <v>3.3175355450236969E-2</v>
      </c>
      <c r="L19" s="1440">
        <v>7</v>
      </c>
      <c r="M19" s="1441">
        <v>3.3175355450236969E-2</v>
      </c>
      <c r="N19" s="1440">
        <v>7</v>
      </c>
      <c r="O19" s="1441">
        <v>2.8436018957345974E-2</v>
      </c>
      <c r="P19" s="1440">
        <v>6</v>
      </c>
      <c r="Q19" s="1441">
        <v>6.6350710900473939E-2</v>
      </c>
      <c r="R19" s="1440">
        <v>14</v>
      </c>
      <c r="S19" s="1441">
        <v>3.3175355450236969E-2</v>
      </c>
      <c r="T19" s="1440">
        <v>7</v>
      </c>
      <c r="U19" s="1441">
        <v>1.4218009478672987E-2</v>
      </c>
      <c r="V19" s="1440">
        <v>3</v>
      </c>
      <c r="W19" s="1441">
        <v>8.0568720379146919E-2</v>
      </c>
      <c r="X19" s="1440">
        <v>17</v>
      </c>
      <c r="Y19" s="1441">
        <v>1.8957345971563982E-2</v>
      </c>
      <c r="Z19" s="1440">
        <v>4</v>
      </c>
      <c r="AA19" s="1441">
        <v>1</v>
      </c>
      <c r="AB19" s="1443">
        <v>211</v>
      </c>
      <c r="AC19" s="1429"/>
    </row>
    <row r="20" spans="1:29">
      <c r="A20" s="1949"/>
      <c r="B20" s="1438" t="s">
        <v>27</v>
      </c>
      <c r="C20" s="1439">
        <v>0.63414634146341464</v>
      </c>
      <c r="D20" s="1440">
        <v>104</v>
      </c>
      <c r="E20" s="1441">
        <v>0.26829268292682928</v>
      </c>
      <c r="F20" s="1440">
        <v>44</v>
      </c>
      <c r="G20" s="1441">
        <v>1.8292682926829267E-2</v>
      </c>
      <c r="H20" s="1440">
        <v>3</v>
      </c>
      <c r="I20" s="1441">
        <v>0</v>
      </c>
      <c r="J20" s="1440">
        <v>0</v>
      </c>
      <c r="K20" s="1441">
        <v>0</v>
      </c>
      <c r="L20" s="1440">
        <v>0</v>
      </c>
      <c r="M20" s="1441">
        <v>0</v>
      </c>
      <c r="N20" s="1440">
        <v>0</v>
      </c>
      <c r="O20" s="1441">
        <v>2.4390243902439025E-2</v>
      </c>
      <c r="P20" s="1440">
        <v>4</v>
      </c>
      <c r="Q20" s="1441">
        <v>2.4390243902439025E-2</v>
      </c>
      <c r="R20" s="1440">
        <v>4</v>
      </c>
      <c r="S20" s="1441">
        <v>1.8292682926829267E-2</v>
      </c>
      <c r="T20" s="1440">
        <v>3</v>
      </c>
      <c r="U20" s="1441">
        <v>0</v>
      </c>
      <c r="V20" s="1440">
        <v>0</v>
      </c>
      <c r="W20" s="1441">
        <v>1.2195121951219513E-2</v>
      </c>
      <c r="X20" s="1440">
        <v>2</v>
      </c>
      <c r="Y20" s="1441">
        <v>0</v>
      </c>
      <c r="Z20" s="1440">
        <v>0</v>
      </c>
      <c r="AA20" s="1441">
        <v>1</v>
      </c>
      <c r="AB20" s="1443">
        <v>164</v>
      </c>
      <c r="AC20" s="1429"/>
    </row>
    <row r="21" spans="1:29">
      <c r="A21" s="1949"/>
      <c r="B21" s="1438" t="s">
        <v>526</v>
      </c>
      <c r="C21" s="1439">
        <v>0.63829787234042556</v>
      </c>
      <c r="D21" s="1440">
        <v>30</v>
      </c>
      <c r="E21" s="1441">
        <v>0.19148936170212769</v>
      </c>
      <c r="F21" s="1440">
        <v>9</v>
      </c>
      <c r="G21" s="1441">
        <v>2.1276595744680851E-2</v>
      </c>
      <c r="H21" s="1440">
        <v>1</v>
      </c>
      <c r="I21" s="1441">
        <v>4.2553191489361701E-2</v>
      </c>
      <c r="J21" s="1440">
        <v>2</v>
      </c>
      <c r="K21" s="1441">
        <v>0</v>
      </c>
      <c r="L21" s="1440">
        <v>0</v>
      </c>
      <c r="M21" s="1441">
        <v>0</v>
      </c>
      <c r="N21" s="1440">
        <v>0</v>
      </c>
      <c r="O21" s="1441">
        <v>2.1276595744680851E-2</v>
      </c>
      <c r="P21" s="1440">
        <v>1</v>
      </c>
      <c r="Q21" s="1441">
        <v>4.2553191489361701E-2</v>
      </c>
      <c r="R21" s="1440">
        <v>2</v>
      </c>
      <c r="S21" s="1441">
        <v>0</v>
      </c>
      <c r="T21" s="1440">
        <v>0</v>
      </c>
      <c r="U21" s="1441">
        <v>0</v>
      </c>
      <c r="V21" s="1440">
        <v>0</v>
      </c>
      <c r="W21" s="1441">
        <v>4.2553191489361701E-2</v>
      </c>
      <c r="X21" s="1440">
        <v>2</v>
      </c>
      <c r="Y21" s="1441">
        <v>0</v>
      </c>
      <c r="Z21" s="1440">
        <v>0</v>
      </c>
      <c r="AA21" s="1441">
        <v>1</v>
      </c>
      <c r="AB21" s="1443">
        <v>47</v>
      </c>
      <c r="AC21" s="1429"/>
    </row>
    <row r="22" spans="1:29">
      <c r="A22" s="1949"/>
      <c r="B22" s="1438" t="s">
        <v>527</v>
      </c>
      <c r="C22" s="1439">
        <v>0.22222222222222221</v>
      </c>
      <c r="D22" s="1440">
        <v>2</v>
      </c>
      <c r="E22" s="1441">
        <v>0.55555555555555558</v>
      </c>
      <c r="F22" s="1440">
        <v>5</v>
      </c>
      <c r="G22" s="1441">
        <v>0</v>
      </c>
      <c r="H22" s="1440">
        <v>0</v>
      </c>
      <c r="I22" s="1441">
        <v>0</v>
      </c>
      <c r="J22" s="1440">
        <v>0</v>
      </c>
      <c r="K22" s="1441">
        <v>0</v>
      </c>
      <c r="L22" s="1440">
        <v>0</v>
      </c>
      <c r="M22" s="1441">
        <v>0</v>
      </c>
      <c r="N22" s="1440">
        <v>0</v>
      </c>
      <c r="O22" s="1441">
        <v>0.22222222222222221</v>
      </c>
      <c r="P22" s="1440">
        <v>2</v>
      </c>
      <c r="Q22" s="1441">
        <v>0</v>
      </c>
      <c r="R22" s="1440">
        <v>0</v>
      </c>
      <c r="S22" s="1441">
        <v>0</v>
      </c>
      <c r="T22" s="1440">
        <v>0</v>
      </c>
      <c r="U22" s="1441">
        <v>0</v>
      </c>
      <c r="V22" s="1440">
        <v>0</v>
      </c>
      <c r="W22" s="1441">
        <v>0</v>
      </c>
      <c r="X22" s="1440">
        <v>0</v>
      </c>
      <c r="Y22" s="1441">
        <v>0</v>
      </c>
      <c r="Z22" s="1440">
        <v>0</v>
      </c>
      <c r="AA22" s="1441">
        <v>1</v>
      </c>
      <c r="AB22" s="1443">
        <v>9</v>
      </c>
      <c r="AC22" s="1429"/>
    </row>
    <row r="23" spans="1:29">
      <c r="A23" s="1949" t="s">
        <v>24</v>
      </c>
      <c r="B23" s="1438" t="s">
        <v>27</v>
      </c>
      <c r="C23" s="1439">
        <v>0.34340659340659341</v>
      </c>
      <c r="D23" s="1440">
        <v>125</v>
      </c>
      <c r="E23" s="1441">
        <v>0.35714285714285715</v>
      </c>
      <c r="F23" s="1440">
        <v>130</v>
      </c>
      <c r="G23" s="1441">
        <v>7.1428571428571425E-2</v>
      </c>
      <c r="H23" s="1440">
        <v>26</v>
      </c>
      <c r="I23" s="1441">
        <v>1.9230769230769232E-2</v>
      </c>
      <c r="J23" s="1440">
        <v>7</v>
      </c>
      <c r="K23" s="1441">
        <v>1.9230769230769232E-2</v>
      </c>
      <c r="L23" s="1440">
        <v>7</v>
      </c>
      <c r="M23" s="1441">
        <v>1.9230769230769232E-2</v>
      </c>
      <c r="N23" s="1440">
        <v>7</v>
      </c>
      <c r="O23" s="1441">
        <v>2.4725274725274728E-2</v>
      </c>
      <c r="P23" s="1440">
        <v>9</v>
      </c>
      <c r="Q23" s="1441">
        <v>4.6703296703296704E-2</v>
      </c>
      <c r="R23" s="1440">
        <v>17</v>
      </c>
      <c r="S23" s="1441">
        <v>2.7472527472527472E-2</v>
      </c>
      <c r="T23" s="1440">
        <v>10</v>
      </c>
      <c r="U23" s="1442">
        <v>8.241758241758242E-3</v>
      </c>
      <c r="V23" s="1440">
        <v>3</v>
      </c>
      <c r="W23" s="1441">
        <v>5.21978021978022E-2</v>
      </c>
      <c r="X23" s="1440">
        <v>19</v>
      </c>
      <c r="Y23" s="1441">
        <v>1.098901098901099E-2</v>
      </c>
      <c r="Z23" s="1440">
        <v>4</v>
      </c>
      <c r="AA23" s="1441">
        <v>1</v>
      </c>
      <c r="AB23" s="1443">
        <v>364</v>
      </c>
      <c r="AC23" s="1429"/>
    </row>
    <row r="24" spans="1:29">
      <c r="A24" s="1949"/>
      <c r="B24" s="1438" t="s">
        <v>26</v>
      </c>
      <c r="C24" s="1439">
        <v>0.62</v>
      </c>
      <c r="D24" s="1440">
        <v>31</v>
      </c>
      <c r="E24" s="1441">
        <v>0.2</v>
      </c>
      <c r="F24" s="1440">
        <v>10</v>
      </c>
      <c r="G24" s="1441">
        <v>0.02</v>
      </c>
      <c r="H24" s="1440">
        <v>1</v>
      </c>
      <c r="I24" s="1441">
        <v>0.04</v>
      </c>
      <c r="J24" s="1440">
        <v>2</v>
      </c>
      <c r="K24" s="1441">
        <v>0</v>
      </c>
      <c r="L24" s="1440">
        <v>0</v>
      </c>
      <c r="M24" s="1441">
        <v>0</v>
      </c>
      <c r="N24" s="1440">
        <v>0</v>
      </c>
      <c r="O24" s="1441">
        <v>0.04</v>
      </c>
      <c r="P24" s="1440">
        <v>2</v>
      </c>
      <c r="Q24" s="1441">
        <v>0.04</v>
      </c>
      <c r="R24" s="1440">
        <v>2</v>
      </c>
      <c r="S24" s="1441">
        <v>0</v>
      </c>
      <c r="T24" s="1440">
        <v>0</v>
      </c>
      <c r="U24" s="1441">
        <v>0</v>
      </c>
      <c r="V24" s="1440">
        <v>0</v>
      </c>
      <c r="W24" s="1441">
        <v>0.04</v>
      </c>
      <c r="X24" s="1440">
        <v>2</v>
      </c>
      <c r="Y24" s="1441">
        <v>0</v>
      </c>
      <c r="Z24" s="1440">
        <v>0</v>
      </c>
      <c r="AA24" s="1441">
        <v>1</v>
      </c>
      <c r="AB24" s="1443">
        <v>50</v>
      </c>
      <c r="AC24" s="1429"/>
    </row>
    <row r="25" spans="1:29">
      <c r="A25" s="1949"/>
      <c r="B25" s="1438" t="s">
        <v>25</v>
      </c>
      <c r="C25" s="1439">
        <v>0.35</v>
      </c>
      <c r="D25" s="1440">
        <v>7</v>
      </c>
      <c r="E25" s="1441">
        <v>0.45</v>
      </c>
      <c r="F25" s="1440">
        <v>9</v>
      </c>
      <c r="G25" s="1441">
        <v>0</v>
      </c>
      <c r="H25" s="1440">
        <v>0</v>
      </c>
      <c r="I25" s="1441">
        <v>0</v>
      </c>
      <c r="J25" s="1440">
        <v>0</v>
      </c>
      <c r="K25" s="1441">
        <v>0</v>
      </c>
      <c r="L25" s="1440">
        <v>0</v>
      </c>
      <c r="M25" s="1441">
        <v>0</v>
      </c>
      <c r="N25" s="1440">
        <v>0</v>
      </c>
      <c r="O25" s="1441">
        <v>0.1</v>
      </c>
      <c r="P25" s="1440">
        <v>2</v>
      </c>
      <c r="Q25" s="1441">
        <v>0.1</v>
      </c>
      <c r="R25" s="1440">
        <v>2</v>
      </c>
      <c r="S25" s="1441">
        <v>0</v>
      </c>
      <c r="T25" s="1440">
        <v>0</v>
      </c>
      <c r="U25" s="1441">
        <v>0</v>
      </c>
      <c r="V25" s="1440">
        <v>0</v>
      </c>
      <c r="W25" s="1441">
        <v>0</v>
      </c>
      <c r="X25" s="1440">
        <v>0</v>
      </c>
      <c r="Y25" s="1441">
        <v>0</v>
      </c>
      <c r="Z25" s="1440">
        <v>0</v>
      </c>
      <c r="AA25" s="1441">
        <v>1</v>
      </c>
      <c r="AB25" s="1443">
        <v>20</v>
      </c>
      <c r="AC25" s="1429"/>
    </row>
    <row r="26" spans="1:29">
      <c r="A26" s="1949" t="s">
        <v>522</v>
      </c>
      <c r="B26" s="1438" t="s">
        <v>29</v>
      </c>
      <c r="C26" s="1439">
        <v>0.24637681159420294</v>
      </c>
      <c r="D26" s="1440">
        <v>51</v>
      </c>
      <c r="E26" s="1441">
        <v>0.3140096618357488</v>
      </c>
      <c r="F26" s="1440">
        <v>65</v>
      </c>
      <c r="G26" s="1441">
        <v>0.1111111111111111</v>
      </c>
      <c r="H26" s="1440">
        <v>23</v>
      </c>
      <c r="I26" s="1441">
        <v>4.3478260869565216E-2</v>
      </c>
      <c r="J26" s="1440">
        <v>9</v>
      </c>
      <c r="K26" s="1441">
        <v>2.8985507246376812E-2</v>
      </c>
      <c r="L26" s="1440">
        <v>6</v>
      </c>
      <c r="M26" s="1441">
        <v>3.3816425120772944E-2</v>
      </c>
      <c r="N26" s="1440">
        <v>7</v>
      </c>
      <c r="O26" s="1441">
        <v>2.4154589371980676E-2</v>
      </c>
      <c r="P26" s="1440">
        <v>5</v>
      </c>
      <c r="Q26" s="1441">
        <v>7.7294685990338161E-2</v>
      </c>
      <c r="R26" s="1440">
        <v>16</v>
      </c>
      <c r="S26" s="1441">
        <v>1.932367149758454E-2</v>
      </c>
      <c r="T26" s="1440">
        <v>4</v>
      </c>
      <c r="U26" s="1441">
        <v>1.4492753623188406E-2</v>
      </c>
      <c r="V26" s="1440">
        <v>3</v>
      </c>
      <c r="W26" s="1441">
        <v>6.7632850241545889E-2</v>
      </c>
      <c r="X26" s="1440">
        <v>14</v>
      </c>
      <c r="Y26" s="1441">
        <v>1.932367149758454E-2</v>
      </c>
      <c r="Z26" s="1440">
        <v>4</v>
      </c>
      <c r="AA26" s="1441">
        <v>1</v>
      </c>
      <c r="AB26" s="1443">
        <v>207</v>
      </c>
      <c r="AC26" s="1429"/>
    </row>
    <row r="27" spans="1:29">
      <c r="A27" s="1949"/>
      <c r="B27" s="1438" t="s">
        <v>30</v>
      </c>
      <c r="C27" s="1439">
        <v>0.5625</v>
      </c>
      <c r="D27" s="1440">
        <v>9</v>
      </c>
      <c r="E27" s="1441">
        <v>0.3125</v>
      </c>
      <c r="F27" s="1440">
        <v>5</v>
      </c>
      <c r="G27" s="1441">
        <v>0</v>
      </c>
      <c r="H27" s="1440">
        <v>0</v>
      </c>
      <c r="I27" s="1441">
        <v>0</v>
      </c>
      <c r="J27" s="1440">
        <v>0</v>
      </c>
      <c r="K27" s="1441">
        <v>0</v>
      </c>
      <c r="L27" s="1440">
        <v>0</v>
      </c>
      <c r="M27" s="1441">
        <v>0</v>
      </c>
      <c r="N27" s="1440">
        <v>0</v>
      </c>
      <c r="O27" s="1441">
        <v>6.25E-2</v>
      </c>
      <c r="P27" s="1440">
        <v>1</v>
      </c>
      <c r="Q27" s="1441">
        <v>6.25E-2</v>
      </c>
      <c r="R27" s="1440">
        <v>1</v>
      </c>
      <c r="S27" s="1441">
        <v>0</v>
      </c>
      <c r="T27" s="1440">
        <v>0</v>
      </c>
      <c r="U27" s="1441">
        <v>0</v>
      </c>
      <c r="V27" s="1440">
        <v>0</v>
      </c>
      <c r="W27" s="1441">
        <v>0</v>
      </c>
      <c r="X27" s="1440">
        <v>0</v>
      </c>
      <c r="Y27" s="1441">
        <v>0</v>
      </c>
      <c r="Z27" s="1440">
        <v>0</v>
      </c>
      <c r="AA27" s="1441">
        <v>1</v>
      </c>
      <c r="AB27" s="1443">
        <v>16</v>
      </c>
      <c r="AC27" s="1429"/>
    </row>
    <row r="28" spans="1:29">
      <c r="A28" s="1949"/>
      <c r="B28" s="1438" t="s">
        <v>31</v>
      </c>
      <c r="C28" s="1439">
        <v>0.4881516587677725</v>
      </c>
      <c r="D28" s="1440">
        <v>103</v>
      </c>
      <c r="E28" s="1441">
        <v>0.37440758293838861</v>
      </c>
      <c r="F28" s="1440">
        <v>79</v>
      </c>
      <c r="G28" s="1441">
        <v>1.8957345971563982E-2</v>
      </c>
      <c r="H28" s="1440">
        <v>4</v>
      </c>
      <c r="I28" s="1441">
        <v>0</v>
      </c>
      <c r="J28" s="1440">
        <v>0</v>
      </c>
      <c r="K28" s="1442">
        <v>4.7393364928909956E-3</v>
      </c>
      <c r="L28" s="1440">
        <v>1</v>
      </c>
      <c r="M28" s="1441">
        <v>0</v>
      </c>
      <c r="N28" s="1440">
        <v>0</v>
      </c>
      <c r="O28" s="1441">
        <v>3.3175355450236969E-2</v>
      </c>
      <c r="P28" s="1440">
        <v>7</v>
      </c>
      <c r="Q28" s="1441">
        <v>1.8957345971563982E-2</v>
      </c>
      <c r="R28" s="1440">
        <v>4</v>
      </c>
      <c r="S28" s="1441">
        <v>2.8436018957345974E-2</v>
      </c>
      <c r="T28" s="1440">
        <v>6</v>
      </c>
      <c r="U28" s="1441">
        <v>0</v>
      </c>
      <c r="V28" s="1440">
        <v>0</v>
      </c>
      <c r="W28" s="1441">
        <v>3.3175355450236969E-2</v>
      </c>
      <c r="X28" s="1440">
        <v>7</v>
      </c>
      <c r="Y28" s="1441">
        <v>0</v>
      </c>
      <c r="Z28" s="1440">
        <v>0</v>
      </c>
      <c r="AA28" s="1441">
        <v>1</v>
      </c>
      <c r="AB28" s="1443">
        <v>211</v>
      </c>
      <c r="AC28" s="1429"/>
    </row>
    <row r="29" spans="1:29">
      <c r="A29" s="1949" t="s">
        <v>523</v>
      </c>
      <c r="B29" s="1438" t="s">
        <v>34</v>
      </c>
      <c r="C29" s="1439">
        <v>0.40808823529411759</v>
      </c>
      <c r="D29" s="1440">
        <v>111</v>
      </c>
      <c r="E29" s="1441">
        <v>0.29411764705882354</v>
      </c>
      <c r="F29" s="1440">
        <v>80</v>
      </c>
      <c r="G29" s="1441">
        <v>6.985294117647059E-2</v>
      </c>
      <c r="H29" s="1440">
        <v>19</v>
      </c>
      <c r="I29" s="1441">
        <v>1.8382352941176471E-2</v>
      </c>
      <c r="J29" s="1440">
        <v>5</v>
      </c>
      <c r="K29" s="1442">
        <v>7.3529411764705873E-3</v>
      </c>
      <c r="L29" s="1440">
        <v>2</v>
      </c>
      <c r="M29" s="1441">
        <v>1.8382352941176471E-2</v>
      </c>
      <c r="N29" s="1440">
        <v>5</v>
      </c>
      <c r="O29" s="1441">
        <v>4.044117647058823E-2</v>
      </c>
      <c r="P29" s="1440">
        <v>11</v>
      </c>
      <c r="Q29" s="1441">
        <v>5.1470588235294115E-2</v>
      </c>
      <c r="R29" s="1440">
        <v>14</v>
      </c>
      <c r="S29" s="1441">
        <v>2.5735294117647058E-2</v>
      </c>
      <c r="T29" s="1440">
        <v>7</v>
      </c>
      <c r="U29" s="1441">
        <v>1.1029411764705883E-2</v>
      </c>
      <c r="V29" s="1440">
        <v>3</v>
      </c>
      <c r="W29" s="1441">
        <v>4.044117647058823E-2</v>
      </c>
      <c r="X29" s="1440">
        <v>11</v>
      </c>
      <c r="Y29" s="1441">
        <v>1.4705882352941175E-2</v>
      </c>
      <c r="Z29" s="1440">
        <v>4</v>
      </c>
      <c r="AA29" s="1441">
        <v>1</v>
      </c>
      <c r="AB29" s="1443">
        <v>272</v>
      </c>
      <c r="AC29" s="1429"/>
    </row>
    <row r="30" spans="1:29">
      <c r="A30" s="1949"/>
      <c r="B30" s="1438" t="s">
        <v>33</v>
      </c>
      <c r="C30" s="1439">
        <v>0.31446540880503143</v>
      </c>
      <c r="D30" s="1440">
        <v>50</v>
      </c>
      <c r="E30" s="1441">
        <v>0.43396226415094341</v>
      </c>
      <c r="F30" s="1440">
        <v>69</v>
      </c>
      <c r="G30" s="1441">
        <v>5.0314465408805041E-2</v>
      </c>
      <c r="H30" s="1440">
        <v>8</v>
      </c>
      <c r="I30" s="1441">
        <v>2.5157232704402521E-2</v>
      </c>
      <c r="J30" s="1440">
        <v>4</v>
      </c>
      <c r="K30" s="1441">
        <v>3.1446540880503145E-2</v>
      </c>
      <c r="L30" s="1440">
        <v>5</v>
      </c>
      <c r="M30" s="1441">
        <v>1.257861635220126E-2</v>
      </c>
      <c r="N30" s="1440">
        <v>2</v>
      </c>
      <c r="O30" s="1441">
        <v>1.257861635220126E-2</v>
      </c>
      <c r="P30" s="1440">
        <v>2</v>
      </c>
      <c r="Q30" s="1441">
        <v>3.7735849056603772E-2</v>
      </c>
      <c r="R30" s="1440">
        <v>6</v>
      </c>
      <c r="S30" s="1441">
        <v>1.8867924528301886E-2</v>
      </c>
      <c r="T30" s="1440">
        <v>3</v>
      </c>
      <c r="U30" s="1441">
        <v>0</v>
      </c>
      <c r="V30" s="1440">
        <v>0</v>
      </c>
      <c r="W30" s="1441">
        <v>6.2893081761006289E-2</v>
      </c>
      <c r="X30" s="1440">
        <v>10</v>
      </c>
      <c r="Y30" s="1441">
        <v>0</v>
      </c>
      <c r="Z30" s="1440">
        <v>0</v>
      </c>
      <c r="AA30" s="1441">
        <v>1</v>
      </c>
      <c r="AB30" s="1443">
        <v>159</v>
      </c>
      <c r="AC30" s="1429"/>
    </row>
    <row r="31" spans="1:29">
      <c r="A31" s="1949" t="s">
        <v>517</v>
      </c>
      <c r="B31" s="1438" t="s">
        <v>39</v>
      </c>
      <c r="C31" s="1439">
        <v>0</v>
      </c>
      <c r="D31" s="1440">
        <v>0</v>
      </c>
      <c r="E31" s="1441">
        <v>0.54981549815498154</v>
      </c>
      <c r="F31" s="1440">
        <v>149</v>
      </c>
      <c r="G31" s="1441">
        <v>9.9630996309963096E-2</v>
      </c>
      <c r="H31" s="1440">
        <v>27</v>
      </c>
      <c r="I31" s="1441">
        <v>3.3210332103321034E-2</v>
      </c>
      <c r="J31" s="1440">
        <v>9</v>
      </c>
      <c r="K31" s="1441">
        <v>2.5830258302583026E-2</v>
      </c>
      <c r="L31" s="1440">
        <v>7</v>
      </c>
      <c r="M31" s="1441">
        <v>2.5830258302583026E-2</v>
      </c>
      <c r="N31" s="1440">
        <v>7</v>
      </c>
      <c r="O31" s="1441">
        <v>4.7970479704797044E-2</v>
      </c>
      <c r="P31" s="1440">
        <v>13</v>
      </c>
      <c r="Q31" s="1441">
        <v>7.7490774907749083E-2</v>
      </c>
      <c r="R31" s="1440">
        <v>21</v>
      </c>
      <c r="S31" s="1441">
        <v>3.6900369003690037E-2</v>
      </c>
      <c r="T31" s="1440">
        <v>10</v>
      </c>
      <c r="U31" s="1441">
        <v>1.107011070110701E-2</v>
      </c>
      <c r="V31" s="1440">
        <v>3</v>
      </c>
      <c r="W31" s="1441">
        <v>7.7490774907749083E-2</v>
      </c>
      <c r="X31" s="1440">
        <v>21</v>
      </c>
      <c r="Y31" s="1441">
        <v>1.4760147601476014E-2</v>
      </c>
      <c r="Z31" s="1440">
        <v>4</v>
      </c>
      <c r="AA31" s="1441">
        <v>1</v>
      </c>
      <c r="AB31" s="1443">
        <v>271</v>
      </c>
      <c r="AC31" s="1429"/>
    </row>
    <row r="32" spans="1:29">
      <c r="A32" s="1949"/>
      <c r="B32" s="1438" t="s">
        <v>1665</v>
      </c>
      <c r="C32" s="1439">
        <v>1</v>
      </c>
      <c r="D32" s="1440">
        <v>86</v>
      </c>
      <c r="E32" s="1441">
        <v>0</v>
      </c>
      <c r="F32" s="1440">
        <v>0</v>
      </c>
      <c r="G32" s="1441">
        <v>0</v>
      </c>
      <c r="H32" s="1440">
        <v>0</v>
      </c>
      <c r="I32" s="1441">
        <v>0</v>
      </c>
      <c r="J32" s="1440">
        <v>0</v>
      </c>
      <c r="K32" s="1441">
        <v>0</v>
      </c>
      <c r="L32" s="1440">
        <v>0</v>
      </c>
      <c r="M32" s="1441">
        <v>0</v>
      </c>
      <c r="N32" s="1440">
        <v>0</v>
      </c>
      <c r="O32" s="1441">
        <v>0</v>
      </c>
      <c r="P32" s="1440">
        <v>0</v>
      </c>
      <c r="Q32" s="1441">
        <v>0</v>
      </c>
      <c r="R32" s="1440">
        <v>0</v>
      </c>
      <c r="S32" s="1441">
        <v>0</v>
      </c>
      <c r="T32" s="1440">
        <v>0</v>
      </c>
      <c r="U32" s="1441">
        <v>0</v>
      </c>
      <c r="V32" s="1440">
        <v>0</v>
      </c>
      <c r="W32" s="1441">
        <v>0</v>
      </c>
      <c r="X32" s="1440">
        <v>0</v>
      </c>
      <c r="Y32" s="1441">
        <v>0</v>
      </c>
      <c r="Z32" s="1440">
        <v>0</v>
      </c>
      <c r="AA32" s="1441">
        <v>1</v>
      </c>
      <c r="AB32" s="1443">
        <v>86</v>
      </c>
      <c r="AC32" s="1429"/>
    </row>
    <row r="33" spans="1:29" ht="24">
      <c r="A33" s="1949"/>
      <c r="B33" s="1438" t="s">
        <v>1666</v>
      </c>
      <c r="C33" s="1439">
        <v>1</v>
      </c>
      <c r="D33" s="1440">
        <v>48</v>
      </c>
      <c r="E33" s="1441">
        <v>0</v>
      </c>
      <c r="F33" s="1440">
        <v>0</v>
      </c>
      <c r="G33" s="1441">
        <v>0</v>
      </c>
      <c r="H33" s="1440">
        <v>0</v>
      </c>
      <c r="I33" s="1441">
        <v>0</v>
      </c>
      <c r="J33" s="1440">
        <v>0</v>
      </c>
      <c r="K33" s="1441">
        <v>0</v>
      </c>
      <c r="L33" s="1440">
        <v>0</v>
      </c>
      <c r="M33" s="1441">
        <v>0</v>
      </c>
      <c r="N33" s="1440">
        <v>0</v>
      </c>
      <c r="O33" s="1441">
        <v>0</v>
      </c>
      <c r="P33" s="1440">
        <v>0</v>
      </c>
      <c r="Q33" s="1441">
        <v>0</v>
      </c>
      <c r="R33" s="1440">
        <v>0</v>
      </c>
      <c r="S33" s="1441">
        <v>0</v>
      </c>
      <c r="T33" s="1440">
        <v>0</v>
      </c>
      <c r="U33" s="1441">
        <v>0</v>
      </c>
      <c r="V33" s="1440">
        <v>0</v>
      </c>
      <c r="W33" s="1441">
        <v>0</v>
      </c>
      <c r="X33" s="1440">
        <v>0</v>
      </c>
      <c r="Y33" s="1441">
        <v>0</v>
      </c>
      <c r="Z33" s="1440">
        <v>0</v>
      </c>
      <c r="AA33" s="1441">
        <v>1</v>
      </c>
      <c r="AB33" s="1443">
        <v>48</v>
      </c>
      <c r="AC33" s="1429"/>
    </row>
    <row r="34" spans="1:29">
      <c r="A34" s="1949"/>
      <c r="B34" s="1438" t="s">
        <v>1667</v>
      </c>
      <c r="C34" s="1439">
        <v>1</v>
      </c>
      <c r="D34" s="1440">
        <v>24</v>
      </c>
      <c r="E34" s="1441">
        <v>0</v>
      </c>
      <c r="F34" s="1440">
        <v>0</v>
      </c>
      <c r="G34" s="1441">
        <v>0</v>
      </c>
      <c r="H34" s="1440">
        <v>0</v>
      </c>
      <c r="I34" s="1441">
        <v>0</v>
      </c>
      <c r="J34" s="1440">
        <v>0</v>
      </c>
      <c r="K34" s="1441">
        <v>0</v>
      </c>
      <c r="L34" s="1440">
        <v>0</v>
      </c>
      <c r="M34" s="1441">
        <v>0</v>
      </c>
      <c r="N34" s="1440">
        <v>0</v>
      </c>
      <c r="O34" s="1441">
        <v>0</v>
      </c>
      <c r="P34" s="1440">
        <v>0</v>
      </c>
      <c r="Q34" s="1441">
        <v>0</v>
      </c>
      <c r="R34" s="1440">
        <v>0</v>
      </c>
      <c r="S34" s="1441">
        <v>0</v>
      </c>
      <c r="T34" s="1440">
        <v>0</v>
      </c>
      <c r="U34" s="1441">
        <v>0</v>
      </c>
      <c r="V34" s="1440">
        <v>0</v>
      </c>
      <c r="W34" s="1441">
        <v>0</v>
      </c>
      <c r="X34" s="1440">
        <v>0</v>
      </c>
      <c r="Y34" s="1441">
        <v>0</v>
      </c>
      <c r="Z34" s="1440">
        <v>0</v>
      </c>
      <c r="AA34" s="1441">
        <v>1</v>
      </c>
      <c r="AB34" s="1443">
        <v>24</v>
      </c>
      <c r="AC34" s="1429"/>
    </row>
    <row r="35" spans="1:29">
      <c r="A35" s="1949"/>
      <c r="B35" s="1438" t="s">
        <v>1668</v>
      </c>
      <c r="C35" s="1439">
        <v>1</v>
      </c>
      <c r="D35" s="1440">
        <v>5</v>
      </c>
      <c r="E35" s="1441">
        <v>0</v>
      </c>
      <c r="F35" s="1440">
        <v>0</v>
      </c>
      <c r="G35" s="1441">
        <v>0</v>
      </c>
      <c r="H35" s="1440">
        <v>0</v>
      </c>
      <c r="I35" s="1441">
        <v>0</v>
      </c>
      <c r="J35" s="1440">
        <v>0</v>
      </c>
      <c r="K35" s="1441">
        <v>0</v>
      </c>
      <c r="L35" s="1440">
        <v>0</v>
      </c>
      <c r="M35" s="1441">
        <v>0</v>
      </c>
      <c r="N35" s="1440">
        <v>0</v>
      </c>
      <c r="O35" s="1441">
        <v>0</v>
      </c>
      <c r="P35" s="1440">
        <v>0</v>
      </c>
      <c r="Q35" s="1441">
        <v>0</v>
      </c>
      <c r="R35" s="1440">
        <v>0</v>
      </c>
      <c r="S35" s="1441">
        <v>0</v>
      </c>
      <c r="T35" s="1440">
        <v>0</v>
      </c>
      <c r="U35" s="1441">
        <v>0</v>
      </c>
      <c r="V35" s="1440">
        <v>0</v>
      </c>
      <c r="W35" s="1441">
        <v>0</v>
      </c>
      <c r="X35" s="1440">
        <v>0</v>
      </c>
      <c r="Y35" s="1441">
        <v>0</v>
      </c>
      <c r="Z35" s="1440">
        <v>0</v>
      </c>
      <c r="AA35" s="1441">
        <v>1</v>
      </c>
      <c r="AB35" s="1443">
        <v>5</v>
      </c>
      <c r="AC35" s="1429"/>
    </row>
    <row r="36" spans="1:29">
      <c r="A36" s="1949" t="s">
        <v>524</v>
      </c>
      <c r="B36" s="1438" t="s">
        <v>40</v>
      </c>
      <c r="C36" s="1439">
        <v>0.30538922155688625</v>
      </c>
      <c r="D36" s="1440">
        <v>51</v>
      </c>
      <c r="E36" s="1441">
        <v>0.38323353293413176</v>
      </c>
      <c r="F36" s="1440">
        <v>64</v>
      </c>
      <c r="G36" s="1441">
        <v>7.7844311377245512E-2</v>
      </c>
      <c r="H36" s="1440">
        <v>13</v>
      </c>
      <c r="I36" s="1441">
        <v>2.9940119760479042E-2</v>
      </c>
      <c r="J36" s="1440">
        <v>5</v>
      </c>
      <c r="K36" s="1441">
        <v>1.1976047904191617E-2</v>
      </c>
      <c r="L36" s="1440">
        <v>2</v>
      </c>
      <c r="M36" s="1441">
        <v>2.9940119760479042E-2</v>
      </c>
      <c r="N36" s="1440">
        <v>5</v>
      </c>
      <c r="O36" s="1441">
        <v>2.3952095808383235E-2</v>
      </c>
      <c r="P36" s="1440">
        <v>4</v>
      </c>
      <c r="Q36" s="1441">
        <v>2.9940119760479042E-2</v>
      </c>
      <c r="R36" s="1440">
        <v>5</v>
      </c>
      <c r="S36" s="1441">
        <v>4.1916167664670656E-2</v>
      </c>
      <c r="T36" s="1440">
        <v>7</v>
      </c>
      <c r="U36" s="1442">
        <v>5.9880239520958087E-3</v>
      </c>
      <c r="V36" s="1440">
        <v>1</v>
      </c>
      <c r="W36" s="1441">
        <v>3.5928143712574849E-2</v>
      </c>
      <c r="X36" s="1440">
        <v>6</v>
      </c>
      <c r="Y36" s="1441">
        <v>2.3952095808383235E-2</v>
      </c>
      <c r="Z36" s="1440">
        <v>4</v>
      </c>
      <c r="AA36" s="1441">
        <v>1</v>
      </c>
      <c r="AB36" s="1443">
        <v>167</v>
      </c>
      <c r="AC36" s="1429"/>
    </row>
    <row r="37" spans="1:29">
      <c r="A37" s="1949"/>
      <c r="B37" s="1438" t="s">
        <v>41</v>
      </c>
      <c r="C37" s="1439">
        <v>0.37956204379562036</v>
      </c>
      <c r="D37" s="1440">
        <v>52</v>
      </c>
      <c r="E37" s="1441">
        <v>0.32846715328467158</v>
      </c>
      <c r="F37" s="1440">
        <v>45</v>
      </c>
      <c r="G37" s="1441">
        <v>5.1094890510948912E-2</v>
      </c>
      <c r="H37" s="1440">
        <v>7</v>
      </c>
      <c r="I37" s="1441">
        <v>2.1897810218978103E-2</v>
      </c>
      <c r="J37" s="1440">
        <v>3</v>
      </c>
      <c r="K37" s="1441">
        <v>1.4598540145985401E-2</v>
      </c>
      <c r="L37" s="1440">
        <v>2</v>
      </c>
      <c r="M37" s="1441">
        <v>1.4598540145985401E-2</v>
      </c>
      <c r="N37" s="1440">
        <v>2</v>
      </c>
      <c r="O37" s="1441">
        <v>3.6496350364963501E-2</v>
      </c>
      <c r="P37" s="1440">
        <v>5</v>
      </c>
      <c r="Q37" s="1441">
        <v>5.8394160583941604E-2</v>
      </c>
      <c r="R37" s="1440">
        <v>8</v>
      </c>
      <c r="S37" s="1441">
        <v>2.1897810218978103E-2</v>
      </c>
      <c r="T37" s="1440">
        <v>3</v>
      </c>
      <c r="U37" s="1442">
        <v>7.2992700729927005E-3</v>
      </c>
      <c r="V37" s="1440">
        <v>1</v>
      </c>
      <c r="W37" s="1441">
        <v>6.569343065693431E-2</v>
      </c>
      <c r="X37" s="1440">
        <v>9</v>
      </c>
      <c r="Y37" s="1441">
        <v>0</v>
      </c>
      <c r="Z37" s="1440">
        <v>0</v>
      </c>
      <c r="AA37" s="1441">
        <v>1</v>
      </c>
      <c r="AB37" s="1443">
        <v>137</v>
      </c>
      <c r="AC37" s="1429"/>
    </row>
    <row r="38" spans="1:29" ht="15.75" thickBot="1">
      <c r="A38" s="1952"/>
      <c r="B38" s="1444" t="s">
        <v>42</v>
      </c>
      <c r="C38" s="1445">
        <v>0.4609375</v>
      </c>
      <c r="D38" s="1446">
        <v>59</v>
      </c>
      <c r="E38" s="1447">
        <v>0.3125</v>
      </c>
      <c r="F38" s="1446">
        <v>40</v>
      </c>
      <c r="G38" s="1447">
        <v>5.46875E-2</v>
      </c>
      <c r="H38" s="1446">
        <v>7</v>
      </c>
      <c r="I38" s="1448">
        <v>7.8125E-3</v>
      </c>
      <c r="J38" s="1446">
        <v>1</v>
      </c>
      <c r="K38" s="1447">
        <v>2.34375E-2</v>
      </c>
      <c r="L38" s="1446">
        <v>3</v>
      </c>
      <c r="M38" s="1447">
        <v>0</v>
      </c>
      <c r="N38" s="1446">
        <v>0</v>
      </c>
      <c r="O38" s="1447">
        <v>3.125E-2</v>
      </c>
      <c r="P38" s="1446">
        <v>4</v>
      </c>
      <c r="Q38" s="1447">
        <v>5.46875E-2</v>
      </c>
      <c r="R38" s="1446">
        <v>7</v>
      </c>
      <c r="S38" s="1447">
        <v>0</v>
      </c>
      <c r="T38" s="1446">
        <v>0</v>
      </c>
      <c r="U38" s="1448">
        <v>7.8125E-3</v>
      </c>
      <c r="V38" s="1446">
        <v>1</v>
      </c>
      <c r="W38" s="1447">
        <v>4.6875E-2</v>
      </c>
      <c r="X38" s="1446">
        <v>6</v>
      </c>
      <c r="Y38" s="1447">
        <v>0</v>
      </c>
      <c r="Z38" s="1446">
        <v>0</v>
      </c>
      <c r="AA38" s="1447">
        <v>1</v>
      </c>
      <c r="AB38" s="1449">
        <v>128</v>
      </c>
      <c r="AC38" s="1429"/>
    </row>
  </sheetData>
  <mergeCells count="27">
    <mergeCell ref="A23:A25"/>
    <mergeCell ref="A26:A28"/>
    <mergeCell ref="A29:A30"/>
    <mergeCell ref="A31:A35"/>
    <mergeCell ref="A36:A38"/>
    <mergeCell ref="A19:A22"/>
    <mergeCell ref="Q3:R3"/>
    <mergeCell ref="S3:T3"/>
    <mergeCell ref="U3:V3"/>
    <mergeCell ref="W3:X3"/>
    <mergeCell ref="A5:B5"/>
    <mergeCell ref="A6:A10"/>
    <mergeCell ref="A11:A12"/>
    <mergeCell ref="A13:A14"/>
    <mergeCell ref="A15:A18"/>
    <mergeCell ref="Y3:Z3"/>
    <mergeCell ref="AA3:AB3"/>
    <mergeCell ref="A1:AB1"/>
    <mergeCell ref="A2:B4"/>
    <mergeCell ref="C2:AB2"/>
    <mergeCell ref="C3:D3"/>
    <mergeCell ref="E3:F3"/>
    <mergeCell ref="G3:H3"/>
    <mergeCell ref="I3:J3"/>
    <mergeCell ref="K3:L3"/>
    <mergeCell ref="M3:N3"/>
    <mergeCell ref="O3:P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M71"/>
  <sheetViews>
    <sheetView zoomScale="85" zoomScaleNormal="85" workbookViewId="0">
      <selection activeCell="V3" sqref="V3:AC9"/>
    </sheetView>
  </sheetViews>
  <sheetFormatPr baseColWidth="10" defaultColWidth="9.140625" defaultRowHeight="15"/>
  <cols>
    <col min="1" max="2" width="22.7109375" customWidth="1"/>
    <col min="3" max="3" width="11.140625" hidden="1" customWidth="1"/>
    <col min="4" max="4" width="10.5703125" hidden="1" customWidth="1"/>
    <col min="5" max="5" width="11.140625" hidden="1" customWidth="1"/>
    <col min="6" max="6" width="10.5703125" hidden="1" customWidth="1"/>
    <col min="7" max="8" width="13.5703125" hidden="1" customWidth="1"/>
    <col min="9" max="9" width="11.140625" hidden="1" customWidth="1"/>
    <col min="10" max="10" width="10.5703125" hidden="1" customWidth="1"/>
    <col min="11" max="11" width="11.140625" customWidth="1"/>
    <col min="12" max="12" width="17.5703125" customWidth="1"/>
  </cols>
  <sheetData>
    <row r="1" spans="1:12" ht="15.75" thickBot="1">
      <c r="A1" s="1953" t="s">
        <v>62</v>
      </c>
      <c r="B1" s="1953"/>
      <c r="C1" s="1953"/>
      <c r="D1" s="1953"/>
      <c r="E1" s="1953"/>
      <c r="F1" s="1953"/>
      <c r="G1" s="1953"/>
      <c r="H1" s="1953"/>
      <c r="I1" s="1953"/>
      <c r="J1" s="1953"/>
      <c r="K1" s="1953"/>
      <c r="L1" s="1953"/>
    </row>
    <row r="2" spans="1:12" ht="27.75" customHeight="1" thickTop="1">
      <c r="A2" s="1837">
        <v>2017</v>
      </c>
      <c r="B2" s="1837"/>
      <c r="C2" s="1954" t="s">
        <v>517</v>
      </c>
      <c r="D2" s="1954"/>
      <c r="E2" s="1954"/>
      <c r="F2" s="1954"/>
      <c r="G2" s="1954"/>
      <c r="H2" s="1954"/>
      <c r="I2" s="1954"/>
      <c r="J2" s="1954"/>
      <c r="K2" s="1954"/>
      <c r="L2" s="1954"/>
    </row>
    <row r="3" spans="1:12">
      <c r="A3" s="1838"/>
      <c r="B3" s="1838"/>
      <c r="C3" s="1955" t="s">
        <v>39</v>
      </c>
      <c r="D3" s="1955"/>
      <c r="E3" s="1955" t="s">
        <v>36</v>
      </c>
      <c r="F3" s="1955"/>
      <c r="G3" s="1955" t="s">
        <v>37</v>
      </c>
      <c r="H3" s="1955"/>
      <c r="I3" s="1955" t="s">
        <v>38</v>
      </c>
      <c r="J3" s="1955"/>
      <c r="K3" s="1955" t="s">
        <v>518</v>
      </c>
      <c r="L3" s="1955"/>
    </row>
    <row r="4" spans="1:12" ht="18" customHeight="1" thickBot="1">
      <c r="A4" s="1839"/>
      <c r="B4" s="1839"/>
      <c r="C4" s="512" t="s">
        <v>520</v>
      </c>
      <c r="D4" s="512" t="s">
        <v>519</v>
      </c>
      <c r="E4" s="512" t="s">
        <v>520</v>
      </c>
      <c r="F4" s="512" t="s">
        <v>519</v>
      </c>
      <c r="G4" s="512" t="s">
        <v>520</v>
      </c>
      <c r="H4" s="512" t="s">
        <v>519</v>
      </c>
      <c r="I4" s="512" t="s">
        <v>520</v>
      </c>
      <c r="J4" s="512" t="s">
        <v>519</v>
      </c>
      <c r="K4" s="512" t="s">
        <v>520</v>
      </c>
      <c r="L4" s="512" t="s">
        <v>519</v>
      </c>
    </row>
    <row r="5" spans="1:12" ht="15" customHeight="1" thickTop="1">
      <c r="A5" s="1840" t="s">
        <v>392</v>
      </c>
      <c r="B5" s="1840"/>
      <c r="C5" s="513">
        <v>0.63594470046082952</v>
      </c>
      <c r="D5" s="514">
        <v>276</v>
      </c>
      <c r="E5" s="513">
        <v>0.1981566820276498</v>
      </c>
      <c r="F5" s="514">
        <v>86</v>
      </c>
      <c r="G5" s="513">
        <v>0.11059907834101383</v>
      </c>
      <c r="H5" s="514">
        <v>48</v>
      </c>
      <c r="I5" s="513">
        <v>5.5299539170506916E-2</v>
      </c>
      <c r="J5" s="514">
        <v>24</v>
      </c>
      <c r="K5" s="513">
        <v>1</v>
      </c>
      <c r="L5" s="514">
        <v>434</v>
      </c>
    </row>
    <row r="6" spans="1:12" ht="27.95" customHeight="1">
      <c r="A6" s="1835" t="s">
        <v>8</v>
      </c>
      <c r="B6" s="515" t="s">
        <v>397</v>
      </c>
      <c r="C6" s="516">
        <v>0.51004016064257029</v>
      </c>
      <c r="D6" s="517">
        <v>127</v>
      </c>
      <c r="E6" s="516">
        <v>0.26506024096385544</v>
      </c>
      <c r="F6" s="517">
        <v>66</v>
      </c>
      <c r="G6" s="516">
        <v>0.15261044176706828</v>
      </c>
      <c r="H6" s="517">
        <v>38</v>
      </c>
      <c r="I6" s="516">
        <v>7.2289156626506021E-2</v>
      </c>
      <c r="J6" s="517">
        <v>18</v>
      </c>
      <c r="K6" s="516">
        <v>1</v>
      </c>
      <c r="L6" s="517">
        <v>249</v>
      </c>
    </row>
    <row r="7" spans="1:12" ht="15" customHeight="1">
      <c r="A7" s="1835"/>
      <c r="B7" s="515" t="s">
        <v>395</v>
      </c>
      <c r="C7" s="516">
        <v>0.84536082474226804</v>
      </c>
      <c r="D7" s="517">
        <v>82</v>
      </c>
      <c r="E7" s="516">
        <v>9.2783505154639179E-2</v>
      </c>
      <c r="F7" s="517">
        <v>9</v>
      </c>
      <c r="G7" s="516">
        <v>4.1237113402061848E-2</v>
      </c>
      <c r="H7" s="517">
        <v>4</v>
      </c>
      <c r="I7" s="516">
        <v>2.0618556701030924E-2</v>
      </c>
      <c r="J7" s="517">
        <v>2</v>
      </c>
      <c r="K7" s="516">
        <v>1</v>
      </c>
      <c r="L7" s="517">
        <v>97</v>
      </c>
    </row>
    <row r="8" spans="1:12" ht="15" customHeight="1">
      <c r="A8" s="1835"/>
      <c r="B8" s="515" t="s">
        <v>393</v>
      </c>
      <c r="C8" s="516">
        <v>0.7021276595744681</v>
      </c>
      <c r="D8" s="517">
        <v>33</v>
      </c>
      <c r="E8" s="516">
        <v>0.19148936170212769</v>
      </c>
      <c r="F8" s="517">
        <v>9</v>
      </c>
      <c r="G8" s="516">
        <v>8.5106382978723402E-2</v>
      </c>
      <c r="H8" s="517">
        <v>4</v>
      </c>
      <c r="I8" s="516">
        <v>2.1276595744680851E-2</v>
      </c>
      <c r="J8" s="517">
        <v>1</v>
      </c>
      <c r="K8" s="516">
        <v>1</v>
      </c>
      <c r="L8" s="517">
        <v>47</v>
      </c>
    </row>
    <row r="9" spans="1:12" ht="27.95" customHeight="1">
      <c r="A9" s="1835"/>
      <c r="B9" s="515" t="s">
        <v>394</v>
      </c>
      <c r="C9" s="516">
        <v>0.83333333333333348</v>
      </c>
      <c r="D9" s="517">
        <v>30</v>
      </c>
      <c r="E9" s="516">
        <v>5.5555555555555552E-2</v>
      </c>
      <c r="F9" s="517">
        <v>2</v>
      </c>
      <c r="G9" s="516">
        <v>5.5555555555555552E-2</v>
      </c>
      <c r="H9" s="517">
        <v>2</v>
      </c>
      <c r="I9" s="516">
        <v>5.5555555555555552E-2</v>
      </c>
      <c r="J9" s="517">
        <v>2</v>
      </c>
      <c r="K9" s="516">
        <v>1</v>
      </c>
      <c r="L9" s="517">
        <v>36</v>
      </c>
    </row>
    <row r="10" spans="1:12" ht="15" customHeight="1">
      <c r="A10" s="1835"/>
      <c r="B10" s="515" t="s">
        <v>396</v>
      </c>
      <c r="C10" s="516">
        <v>0.8</v>
      </c>
      <c r="D10" s="517">
        <v>4</v>
      </c>
      <c r="E10" s="516">
        <v>0</v>
      </c>
      <c r="F10" s="517">
        <v>0</v>
      </c>
      <c r="G10" s="516">
        <v>0</v>
      </c>
      <c r="H10" s="517">
        <v>0</v>
      </c>
      <c r="I10" s="516">
        <v>0.2</v>
      </c>
      <c r="J10" s="517">
        <v>1</v>
      </c>
      <c r="K10" s="516">
        <v>1</v>
      </c>
      <c r="L10" s="517">
        <v>5</v>
      </c>
    </row>
    <row r="11" spans="1:12" ht="15" customHeight="1">
      <c r="A11" s="1835" t="s">
        <v>9</v>
      </c>
      <c r="B11" s="515" t="s">
        <v>11</v>
      </c>
      <c r="C11" s="516">
        <v>0.6328125</v>
      </c>
      <c r="D11" s="517">
        <v>243</v>
      </c>
      <c r="E11" s="516">
        <v>0.203125</v>
      </c>
      <c r="F11" s="517">
        <v>78</v>
      </c>
      <c r="G11" s="516">
        <v>0.11197916666666669</v>
      </c>
      <c r="H11" s="517">
        <v>43</v>
      </c>
      <c r="I11" s="516">
        <v>5.2083333333333343E-2</v>
      </c>
      <c r="J11" s="517">
        <v>20</v>
      </c>
      <c r="K11" s="516">
        <v>1</v>
      </c>
      <c r="L11" s="517">
        <v>384</v>
      </c>
    </row>
    <row r="12" spans="1:12" ht="15" customHeight="1">
      <c r="A12" s="1835"/>
      <c r="B12" s="515" t="s">
        <v>10</v>
      </c>
      <c r="C12" s="516">
        <v>0.66</v>
      </c>
      <c r="D12" s="517">
        <v>33</v>
      </c>
      <c r="E12" s="516">
        <v>0.16</v>
      </c>
      <c r="F12" s="517">
        <v>8</v>
      </c>
      <c r="G12" s="516">
        <v>0.1</v>
      </c>
      <c r="H12" s="517">
        <v>5</v>
      </c>
      <c r="I12" s="516">
        <v>0.08</v>
      </c>
      <c r="J12" s="517">
        <v>4</v>
      </c>
      <c r="K12" s="516">
        <v>1</v>
      </c>
      <c r="L12" s="517">
        <v>50</v>
      </c>
    </row>
    <row r="13" spans="1:12" ht="15" customHeight="1">
      <c r="A13" s="1835" t="s">
        <v>521</v>
      </c>
      <c r="B13" s="515" t="s">
        <v>12</v>
      </c>
      <c r="C13" s="516">
        <v>0.60869565217391308</v>
      </c>
      <c r="D13" s="517">
        <v>14</v>
      </c>
      <c r="E13" s="516">
        <v>0.17391304347826086</v>
      </c>
      <c r="F13" s="517">
        <v>4</v>
      </c>
      <c r="G13" s="516">
        <v>8.6956521739130432E-2</v>
      </c>
      <c r="H13" s="517">
        <v>2</v>
      </c>
      <c r="I13" s="516">
        <v>0.13043478260869565</v>
      </c>
      <c r="J13" s="517">
        <v>3</v>
      </c>
      <c r="K13" s="516">
        <v>1</v>
      </c>
      <c r="L13" s="517">
        <v>23</v>
      </c>
    </row>
    <row r="14" spans="1:12" ht="15" customHeight="1">
      <c r="A14" s="1835"/>
      <c r="B14" s="515" t="s">
        <v>13</v>
      </c>
      <c r="C14" s="516">
        <v>0.63658536585365855</v>
      </c>
      <c r="D14" s="517">
        <v>261</v>
      </c>
      <c r="E14" s="516">
        <v>0.2</v>
      </c>
      <c r="F14" s="517">
        <v>82</v>
      </c>
      <c r="G14" s="516">
        <v>0.11219512195121953</v>
      </c>
      <c r="H14" s="517">
        <v>46</v>
      </c>
      <c r="I14" s="516">
        <v>5.1219512195121955E-2</v>
      </c>
      <c r="J14" s="517">
        <v>21</v>
      </c>
      <c r="K14" s="516">
        <v>1</v>
      </c>
      <c r="L14" s="517">
        <v>410</v>
      </c>
    </row>
    <row r="15" spans="1:12" ht="15" customHeight="1">
      <c r="A15" s="1835" t="s">
        <v>14</v>
      </c>
      <c r="B15" s="515" t="s">
        <v>15</v>
      </c>
      <c r="C15" s="516">
        <v>0.5</v>
      </c>
      <c r="D15" s="517">
        <v>34</v>
      </c>
      <c r="E15" s="516">
        <v>0.32352941176470584</v>
      </c>
      <c r="F15" s="517">
        <v>22</v>
      </c>
      <c r="G15" s="516">
        <v>0.10294117647058823</v>
      </c>
      <c r="H15" s="517">
        <v>7</v>
      </c>
      <c r="I15" s="516">
        <v>7.3529411764705885E-2</v>
      </c>
      <c r="J15" s="517">
        <v>5</v>
      </c>
      <c r="K15" s="516">
        <v>1</v>
      </c>
      <c r="L15" s="517">
        <v>68</v>
      </c>
    </row>
    <row r="16" spans="1:12" ht="15" customHeight="1">
      <c r="A16" s="1835"/>
      <c r="B16" s="515" t="s">
        <v>16</v>
      </c>
      <c r="C16" s="516">
        <v>0.55223880597014929</v>
      </c>
      <c r="D16" s="517">
        <v>74</v>
      </c>
      <c r="E16" s="516">
        <v>0.26119402985074625</v>
      </c>
      <c r="F16" s="517">
        <v>35</v>
      </c>
      <c r="G16" s="516">
        <v>0.11940298507462685</v>
      </c>
      <c r="H16" s="517">
        <v>16</v>
      </c>
      <c r="I16" s="516">
        <v>6.7164179104477612E-2</v>
      </c>
      <c r="J16" s="517">
        <v>9</v>
      </c>
      <c r="K16" s="516">
        <v>1</v>
      </c>
      <c r="L16" s="517">
        <v>134</v>
      </c>
    </row>
    <row r="17" spans="1:13" ht="57" customHeight="1">
      <c r="A17" s="1835"/>
      <c r="B17" s="515" t="s">
        <v>17</v>
      </c>
      <c r="C17" s="516">
        <v>0.73553719008264462</v>
      </c>
      <c r="D17" s="517">
        <v>89</v>
      </c>
      <c r="E17" s="516">
        <v>0.14049586776859505</v>
      </c>
      <c r="F17" s="517">
        <v>17</v>
      </c>
      <c r="G17" s="516">
        <v>9.9173553719008267E-2</v>
      </c>
      <c r="H17" s="517">
        <v>12</v>
      </c>
      <c r="I17" s="516">
        <v>2.4793388429752067E-2</v>
      </c>
      <c r="J17" s="517">
        <v>3</v>
      </c>
      <c r="K17" s="516">
        <v>1</v>
      </c>
      <c r="L17" s="517">
        <v>121</v>
      </c>
    </row>
    <row r="18" spans="1:13" ht="15" customHeight="1">
      <c r="A18" s="1835"/>
      <c r="B18" s="515" t="s">
        <v>18</v>
      </c>
      <c r="C18" s="516">
        <v>0.71171171171171166</v>
      </c>
      <c r="D18" s="517">
        <v>79</v>
      </c>
      <c r="E18" s="516">
        <v>0.1081081081081081</v>
      </c>
      <c r="F18" s="517">
        <v>12</v>
      </c>
      <c r="G18" s="516">
        <v>0.11711711711711711</v>
      </c>
      <c r="H18" s="517">
        <v>13</v>
      </c>
      <c r="I18" s="516">
        <v>6.3063063063063057E-2</v>
      </c>
      <c r="J18" s="517">
        <v>7</v>
      </c>
      <c r="K18" s="516">
        <v>1</v>
      </c>
      <c r="L18" s="517">
        <v>111</v>
      </c>
    </row>
    <row r="19" spans="1:13" ht="27.95" customHeight="1">
      <c r="A19" s="1835" t="s">
        <v>525</v>
      </c>
      <c r="B19" s="515" t="s">
        <v>223</v>
      </c>
      <c r="C19" s="516">
        <v>0.88625592417061616</v>
      </c>
      <c r="D19" s="517">
        <v>187</v>
      </c>
      <c r="E19" s="516">
        <v>2.3696682464454978E-2</v>
      </c>
      <c r="F19" s="517">
        <v>5</v>
      </c>
      <c r="G19" s="516">
        <v>5.6872037914691947E-2</v>
      </c>
      <c r="H19" s="517">
        <v>12</v>
      </c>
      <c r="I19" s="516">
        <v>3.3175355450236969E-2</v>
      </c>
      <c r="J19" s="517">
        <v>7</v>
      </c>
      <c r="K19" s="516">
        <v>1</v>
      </c>
      <c r="L19" s="517">
        <v>211</v>
      </c>
    </row>
    <row r="20" spans="1:13" ht="27.95" customHeight="1">
      <c r="A20" s="1835"/>
      <c r="B20" s="515" t="s">
        <v>27</v>
      </c>
      <c r="C20" s="516">
        <v>0.38414634146341464</v>
      </c>
      <c r="D20" s="517">
        <v>63</v>
      </c>
      <c r="E20" s="516">
        <v>0.45731707317073172</v>
      </c>
      <c r="F20" s="517">
        <v>75</v>
      </c>
      <c r="G20" s="516">
        <v>9.1463414634146339E-2</v>
      </c>
      <c r="H20" s="517">
        <v>15</v>
      </c>
      <c r="I20" s="516">
        <v>6.7073170731707321E-2</v>
      </c>
      <c r="J20" s="517">
        <v>11</v>
      </c>
      <c r="K20" s="516">
        <v>1</v>
      </c>
      <c r="L20" s="517">
        <v>164</v>
      </c>
    </row>
    <row r="21" spans="1:13" ht="15" customHeight="1">
      <c r="A21" s="1835"/>
      <c r="B21" s="515" t="s">
        <v>526</v>
      </c>
      <c r="C21" s="516">
        <v>0.36170212765957449</v>
      </c>
      <c r="D21" s="517">
        <v>17</v>
      </c>
      <c r="E21" s="516">
        <v>0.10638297872340426</v>
      </c>
      <c r="F21" s="517">
        <v>5</v>
      </c>
      <c r="G21" s="516">
        <v>0.42553191489361702</v>
      </c>
      <c r="H21" s="517">
        <v>20</v>
      </c>
      <c r="I21" s="516">
        <v>0.10638297872340426</v>
      </c>
      <c r="J21" s="517">
        <v>5</v>
      </c>
      <c r="K21" s="516">
        <v>1</v>
      </c>
      <c r="L21" s="517">
        <v>47</v>
      </c>
    </row>
    <row r="22" spans="1:13" s="234" customFormat="1" ht="15" customHeight="1">
      <c r="A22" s="1835"/>
      <c r="B22" s="515" t="s">
        <v>527</v>
      </c>
      <c r="C22" s="516">
        <v>0.7777777777777779</v>
      </c>
      <c r="D22" s="517">
        <v>7</v>
      </c>
      <c r="E22" s="516">
        <v>0.1111111111111111</v>
      </c>
      <c r="F22" s="517">
        <v>1</v>
      </c>
      <c r="G22" s="516">
        <v>0</v>
      </c>
      <c r="H22" s="517">
        <v>0</v>
      </c>
      <c r="I22" s="516">
        <v>0.1111111111111111</v>
      </c>
      <c r="J22" s="517">
        <v>1</v>
      </c>
      <c r="K22" s="516">
        <v>1</v>
      </c>
      <c r="L22" s="517">
        <v>9</v>
      </c>
      <c r="M22"/>
    </row>
    <row r="23" spans="1:13" ht="15" customHeight="1">
      <c r="A23" s="1835" t="s">
        <v>24</v>
      </c>
      <c r="B23" s="515" t="s">
        <v>27</v>
      </c>
      <c r="C23" s="516">
        <v>0.67032967032967017</v>
      </c>
      <c r="D23" s="517">
        <v>244</v>
      </c>
      <c r="E23" s="516">
        <v>0.21978021978021978</v>
      </c>
      <c r="F23" s="517">
        <v>80</v>
      </c>
      <c r="G23" s="516">
        <v>6.5934065934065936E-2</v>
      </c>
      <c r="H23" s="517">
        <v>24</v>
      </c>
      <c r="I23" s="516">
        <v>4.3956043956043959E-2</v>
      </c>
      <c r="J23" s="517">
        <v>16</v>
      </c>
      <c r="K23" s="516">
        <v>1</v>
      </c>
      <c r="L23" s="517">
        <v>364</v>
      </c>
    </row>
    <row r="24" spans="1:13" ht="27.95" customHeight="1">
      <c r="A24" s="1835"/>
      <c r="B24" s="515" t="s">
        <v>26</v>
      </c>
      <c r="C24" s="516">
        <v>0.38</v>
      </c>
      <c r="D24" s="517">
        <v>19</v>
      </c>
      <c r="E24" s="516">
        <v>0.1</v>
      </c>
      <c r="F24" s="517">
        <v>5</v>
      </c>
      <c r="G24" s="516">
        <v>0.44</v>
      </c>
      <c r="H24" s="517">
        <v>22</v>
      </c>
      <c r="I24" s="516">
        <v>0.08</v>
      </c>
      <c r="J24" s="517">
        <v>4</v>
      </c>
      <c r="K24" s="516">
        <v>1</v>
      </c>
      <c r="L24" s="517">
        <v>50</v>
      </c>
    </row>
    <row r="25" spans="1:13" ht="27.95" customHeight="1">
      <c r="A25" s="1835"/>
      <c r="B25" s="515" t="s">
        <v>25</v>
      </c>
      <c r="C25" s="516">
        <v>0.65</v>
      </c>
      <c r="D25" s="517">
        <v>13</v>
      </c>
      <c r="E25" s="516">
        <v>0.05</v>
      </c>
      <c r="F25" s="517">
        <v>1</v>
      </c>
      <c r="G25" s="516">
        <v>0.1</v>
      </c>
      <c r="H25" s="517">
        <v>2</v>
      </c>
      <c r="I25" s="516">
        <v>0.2</v>
      </c>
      <c r="J25" s="517">
        <v>4</v>
      </c>
      <c r="K25" s="516">
        <v>1</v>
      </c>
      <c r="L25" s="517">
        <v>20</v>
      </c>
    </row>
    <row r="26" spans="1:13" ht="15" customHeight="1">
      <c r="A26" s="1835" t="s">
        <v>522</v>
      </c>
      <c r="B26" s="515" t="s">
        <v>29</v>
      </c>
      <c r="C26" s="516">
        <v>0.75362318840579723</v>
      </c>
      <c r="D26" s="517">
        <v>156</v>
      </c>
      <c r="E26" s="516">
        <v>2.8985507246376812E-2</v>
      </c>
      <c r="F26" s="517">
        <v>6</v>
      </c>
      <c r="G26" s="516">
        <v>0.17391304347826086</v>
      </c>
      <c r="H26" s="517">
        <v>36</v>
      </c>
      <c r="I26" s="516">
        <v>4.3478260869565216E-2</v>
      </c>
      <c r="J26" s="517">
        <v>9</v>
      </c>
      <c r="K26" s="516">
        <v>1</v>
      </c>
      <c r="L26" s="517">
        <v>207</v>
      </c>
    </row>
    <row r="27" spans="1:13" ht="15" customHeight="1">
      <c r="A27" s="1835"/>
      <c r="B27" s="515" t="s">
        <v>30</v>
      </c>
      <c r="C27" s="516">
        <v>0.5</v>
      </c>
      <c r="D27" s="517">
        <v>8</v>
      </c>
      <c r="E27" s="516">
        <v>0.125</v>
      </c>
      <c r="F27" s="517">
        <v>2</v>
      </c>
      <c r="G27" s="516">
        <v>6.25E-2</v>
      </c>
      <c r="H27" s="517">
        <v>1</v>
      </c>
      <c r="I27" s="516">
        <v>0.3125</v>
      </c>
      <c r="J27" s="517">
        <v>5</v>
      </c>
      <c r="K27" s="516">
        <v>1</v>
      </c>
      <c r="L27" s="517">
        <v>16</v>
      </c>
    </row>
    <row r="28" spans="1:13" ht="15" customHeight="1">
      <c r="A28" s="1835"/>
      <c r="B28" s="515" t="s">
        <v>31</v>
      </c>
      <c r="C28" s="516">
        <v>0.53080568720379151</v>
      </c>
      <c r="D28" s="517">
        <v>112</v>
      </c>
      <c r="E28" s="516">
        <v>0.36966824644549762</v>
      </c>
      <c r="F28" s="517">
        <v>78</v>
      </c>
      <c r="G28" s="516">
        <v>5.2132701421800952E-2</v>
      </c>
      <c r="H28" s="517">
        <v>11</v>
      </c>
      <c r="I28" s="516">
        <v>4.7393364928909956E-2</v>
      </c>
      <c r="J28" s="517">
        <v>10</v>
      </c>
      <c r="K28" s="516">
        <v>1</v>
      </c>
      <c r="L28" s="517">
        <v>211</v>
      </c>
    </row>
    <row r="29" spans="1:13" ht="15" customHeight="1">
      <c r="A29" s="1835" t="s">
        <v>523</v>
      </c>
      <c r="B29" s="515" t="s">
        <v>34</v>
      </c>
      <c r="C29" s="516">
        <v>0.6029411764705882</v>
      </c>
      <c r="D29" s="517">
        <v>164</v>
      </c>
      <c r="E29" s="516">
        <v>0.23161764705882354</v>
      </c>
      <c r="F29" s="517">
        <v>63</v>
      </c>
      <c r="G29" s="516">
        <v>0.10294117647058823</v>
      </c>
      <c r="H29" s="517">
        <v>28</v>
      </c>
      <c r="I29" s="516">
        <v>6.25E-2</v>
      </c>
      <c r="J29" s="517">
        <v>17</v>
      </c>
      <c r="K29" s="516">
        <v>1</v>
      </c>
      <c r="L29" s="517">
        <v>272</v>
      </c>
    </row>
    <row r="30" spans="1:13" ht="15" customHeight="1">
      <c r="A30" s="1835"/>
      <c r="B30" s="515" t="s">
        <v>33</v>
      </c>
      <c r="C30" s="516">
        <v>0.69182389937106914</v>
      </c>
      <c r="D30" s="517">
        <v>110</v>
      </c>
      <c r="E30" s="516">
        <v>0.14465408805031446</v>
      </c>
      <c r="F30" s="517">
        <v>23</v>
      </c>
      <c r="G30" s="516">
        <v>0.11949685534591195</v>
      </c>
      <c r="H30" s="517">
        <v>19</v>
      </c>
      <c r="I30" s="516">
        <v>4.40251572327044E-2</v>
      </c>
      <c r="J30" s="517">
        <v>7</v>
      </c>
      <c r="K30" s="516">
        <v>1</v>
      </c>
      <c r="L30" s="517">
        <v>159</v>
      </c>
    </row>
    <row r="31" spans="1:13" ht="15" customHeight="1">
      <c r="A31" s="1835" t="s">
        <v>524</v>
      </c>
      <c r="B31" s="515" t="s">
        <v>40</v>
      </c>
      <c r="C31" s="516">
        <v>0.70059880239520955</v>
      </c>
      <c r="D31" s="517">
        <v>117</v>
      </c>
      <c r="E31" s="516">
        <v>0.1616766467065868</v>
      </c>
      <c r="F31" s="517">
        <v>27</v>
      </c>
      <c r="G31" s="516">
        <v>8.9820359281437126E-2</v>
      </c>
      <c r="H31" s="517">
        <v>15</v>
      </c>
      <c r="I31" s="516">
        <v>4.790419161676647E-2</v>
      </c>
      <c r="J31" s="517">
        <v>8</v>
      </c>
      <c r="K31" s="516">
        <v>1</v>
      </c>
      <c r="L31" s="517">
        <v>167</v>
      </c>
    </row>
    <row r="32" spans="1:13" ht="15" customHeight="1">
      <c r="A32" s="1835"/>
      <c r="B32" s="515" t="s">
        <v>41</v>
      </c>
      <c r="C32" s="516">
        <v>0.62773722627737227</v>
      </c>
      <c r="D32" s="517">
        <v>86</v>
      </c>
      <c r="E32" s="516">
        <v>0.20437956204379565</v>
      </c>
      <c r="F32" s="517">
        <v>28</v>
      </c>
      <c r="G32" s="516">
        <v>0.10948905109489053</v>
      </c>
      <c r="H32" s="517">
        <v>15</v>
      </c>
      <c r="I32" s="516">
        <v>5.8394160583941604E-2</v>
      </c>
      <c r="J32" s="517">
        <v>8</v>
      </c>
      <c r="K32" s="516">
        <v>1</v>
      </c>
      <c r="L32" s="517">
        <v>137</v>
      </c>
    </row>
    <row r="33" spans="1:13" ht="15" customHeight="1" thickBot="1">
      <c r="A33" s="1836"/>
      <c r="B33" s="518" t="s">
        <v>42</v>
      </c>
      <c r="C33" s="519">
        <v>0.5625</v>
      </c>
      <c r="D33" s="520">
        <v>72</v>
      </c>
      <c r="E33" s="519">
        <v>0.2421875</v>
      </c>
      <c r="F33" s="520">
        <v>31</v>
      </c>
      <c r="G33" s="519">
        <v>0.1328125</v>
      </c>
      <c r="H33" s="520">
        <v>17</v>
      </c>
      <c r="I33" s="519">
        <v>6.25E-2</v>
      </c>
      <c r="J33" s="520">
        <v>8</v>
      </c>
      <c r="K33" s="519">
        <v>1</v>
      </c>
      <c r="L33" s="520">
        <v>128</v>
      </c>
    </row>
    <row r="34" spans="1:13" ht="24.95" customHeight="1" thickTop="1"/>
    <row r="35" spans="1:13" ht="24.95" customHeight="1"/>
    <row r="36" spans="1:13" ht="24.95" customHeight="1"/>
    <row r="39" spans="1:13" ht="15.75" customHeight="1">
      <c r="M39" s="511"/>
    </row>
    <row r="40" spans="1:13" ht="15" customHeight="1">
      <c r="M40" s="511"/>
    </row>
    <row r="41" spans="1:13">
      <c r="M41" s="511"/>
    </row>
    <row r="42" spans="1:13">
      <c r="M42" s="511"/>
    </row>
    <row r="43" spans="1:13">
      <c r="M43" s="511"/>
    </row>
    <row r="44" spans="1:13">
      <c r="M44" s="511"/>
    </row>
    <row r="45" spans="1:13">
      <c r="M45" s="511"/>
    </row>
    <row r="46" spans="1:13">
      <c r="M46" s="511"/>
    </row>
    <row r="47" spans="1:13">
      <c r="M47" s="511"/>
    </row>
    <row r="48" spans="1:13">
      <c r="M48" s="511"/>
    </row>
    <row r="49" spans="13:13" ht="15" customHeight="1">
      <c r="M49" s="511"/>
    </row>
    <row r="50" spans="13:13">
      <c r="M50" s="511"/>
    </row>
    <row r="51" spans="13:13">
      <c r="M51" s="511"/>
    </row>
    <row r="52" spans="13:13">
      <c r="M52" s="511"/>
    </row>
    <row r="53" spans="13:13">
      <c r="M53" s="511"/>
    </row>
    <row r="54" spans="13:13">
      <c r="M54" s="511"/>
    </row>
    <row r="55" spans="13:13">
      <c r="M55" s="511"/>
    </row>
    <row r="56" spans="13:13">
      <c r="M56" s="511"/>
    </row>
    <row r="57" spans="13:13">
      <c r="M57" s="511"/>
    </row>
    <row r="58" spans="13:13">
      <c r="M58" s="511"/>
    </row>
    <row r="59" spans="13:13">
      <c r="M59" s="511"/>
    </row>
    <row r="60" spans="13:13">
      <c r="M60" s="511"/>
    </row>
    <row r="61" spans="13:13">
      <c r="M61" s="511"/>
    </row>
    <row r="62" spans="13:13">
      <c r="M62" s="511"/>
    </row>
    <row r="63" spans="13:13">
      <c r="M63" s="511"/>
    </row>
    <row r="64" spans="13:13">
      <c r="M64" s="511"/>
    </row>
    <row r="65" spans="13:13">
      <c r="M65" s="511"/>
    </row>
    <row r="66" spans="13:13" ht="15" customHeight="1">
      <c r="M66" s="511"/>
    </row>
    <row r="67" spans="13:13">
      <c r="M67" s="511"/>
    </row>
    <row r="68" spans="13:13">
      <c r="M68" s="511"/>
    </row>
    <row r="69" spans="13:13">
      <c r="M69" s="511"/>
    </row>
    <row r="70" spans="13:13">
      <c r="M70" s="511"/>
    </row>
    <row r="71" spans="13:13">
      <c r="M71" s="511"/>
    </row>
  </sheetData>
  <mergeCells count="18">
    <mergeCell ref="A19:A22"/>
    <mergeCell ref="A23:A25"/>
    <mergeCell ref="A26:A28"/>
    <mergeCell ref="A29:A30"/>
    <mergeCell ref="A31:A33"/>
    <mergeCell ref="A15:A18"/>
    <mergeCell ref="A1:L1"/>
    <mergeCell ref="C2:L2"/>
    <mergeCell ref="C3:D3"/>
    <mergeCell ref="E3:F3"/>
    <mergeCell ref="G3:H3"/>
    <mergeCell ref="I3:J3"/>
    <mergeCell ref="K3:L3"/>
    <mergeCell ref="A2:B4"/>
    <mergeCell ref="A5:B5"/>
    <mergeCell ref="A6:A10"/>
    <mergeCell ref="A11:A12"/>
    <mergeCell ref="A13:A1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O33"/>
  <sheetViews>
    <sheetView zoomScale="85" zoomScaleNormal="85" workbookViewId="0">
      <selection activeCell="I3" sqref="I3:J3"/>
    </sheetView>
  </sheetViews>
  <sheetFormatPr baseColWidth="10" defaultColWidth="8.7109375" defaultRowHeight="15"/>
  <cols>
    <col min="1" max="1" width="16.42578125" customWidth="1"/>
    <col min="2" max="2" width="19.42578125" customWidth="1"/>
    <col min="13" max="13" width="0" hidden="1" customWidth="1"/>
  </cols>
  <sheetData>
    <row r="1" spans="1:15" ht="15.75" thickBot="1">
      <c r="A1" s="1956" t="s">
        <v>62</v>
      </c>
      <c r="B1" s="1956"/>
      <c r="C1" s="1956"/>
      <c r="D1" s="1956"/>
      <c r="E1" s="1956"/>
      <c r="F1" s="1956"/>
      <c r="G1" s="1956"/>
      <c r="H1" s="1956"/>
      <c r="I1" s="1956"/>
      <c r="J1" s="1956"/>
      <c r="K1" s="1956"/>
      <c r="L1" s="1956"/>
      <c r="M1" s="1956"/>
      <c r="N1" s="1956"/>
      <c r="O1" s="1387"/>
    </row>
    <row r="2" spans="1:15" ht="15.75" thickTop="1">
      <c r="A2" s="1957" t="s">
        <v>183</v>
      </c>
      <c r="B2" s="1958"/>
      <c r="C2" s="1963" t="s">
        <v>517</v>
      </c>
      <c r="D2" s="1964"/>
      <c r="E2" s="1964"/>
      <c r="F2" s="1964"/>
      <c r="G2" s="1964"/>
      <c r="H2" s="1964"/>
      <c r="I2" s="1964"/>
      <c r="J2" s="1964"/>
      <c r="K2" s="1964"/>
      <c r="L2" s="1964"/>
      <c r="M2" s="1964"/>
      <c r="N2" s="1965"/>
      <c r="O2" s="1387"/>
    </row>
    <row r="3" spans="1:15" ht="32.25" customHeight="1">
      <c r="A3" s="1959"/>
      <c r="B3" s="1960"/>
      <c r="C3" s="1966" t="s">
        <v>39</v>
      </c>
      <c r="D3" s="1967"/>
      <c r="E3" s="1967" t="s">
        <v>1665</v>
      </c>
      <c r="F3" s="1967"/>
      <c r="G3" s="1967" t="s">
        <v>1666</v>
      </c>
      <c r="H3" s="1967"/>
      <c r="I3" s="1967" t="s">
        <v>1667</v>
      </c>
      <c r="J3" s="1967"/>
      <c r="K3" s="1968" t="s">
        <v>1668</v>
      </c>
      <c r="L3" s="1968"/>
      <c r="M3" s="1967" t="s">
        <v>392</v>
      </c>
      <c r="N3" s="1969"/>
      <c r="O3" s="1387"/>
    </row>
    <row r="4" spans="1:15" ht="25.5" thickBot="1">
      <c r="A4" s="1961"/>
      <c r="B4" s="1962"/>
      <c r="C4" s="1388" t="s">
        <v>419</v>
      </c>
      <c r="D4" s="1389" t="s">
        <v>391</v>
      </c>
      <c r="E4" s="1389" t="s">
        <v>419</v>
      </c>
      <c r="F4" s="1389" t="s">
        <v>391</v>
      </c>
      <c r="G4" s="1389" t="s">
        <v>419</v>
      </c>
      <c r="H4" s="1389" t="s">
        <v>391</v>
      </c>
      <c r="I4" s="1389" t="s">
        <v>419</v>
      </c>
      <c r="J4" s="1389" t="s">
        <v>391</v>
      </c>
      <c r="K4" s="1389" t="s">
        <v>419</v>
      </c>
      <c r="L4" s="1389" t="s">
        <v>391</v>
      </c>
      <c r="M4" s="1389" t="s">
        <v>419</v>
      </c>
      <c r="N4" s="1390" t="s">
        <v>391</v>
      </c>
      <c r="O4" s="1387"/>
    </row>
    <row r="5" spans="1:15" ht="15.75" thickTop="1">
      <c r="A5" s="1972" t="s">
        <v>392</v>
      </c>
      <c r="B5" s="1973"/>
      <c r="C5" s="1391">
        <v>0.62442396313364057</v>
      </c>
      <c r="D5" s="1392">
        <v>271</v>
      </c>
      <c r="E5" s="1393">
        <v>0.1981566820276498</v>
      </c>
      <c r="F5" s="1392">
        <v>86</v>
      </c>
      <c r="G5" s="1393">
        <v>0.11059907834101383</v>
      </c>
      <c r="H5" s="1392">
        <v>48</v>
      </c>
      <c r="I5" s="1393">
        <v>5.5299539170506916E-2</v>
      </c>
      <c r="J5" s="1392">
        <v>24</v>
      </c>
      <c r="K5" s="1393">
        <v>1.1520737327188941E-2</v>
      </c>
      <c r="L5" s="1392">
        <v>5</v>
      </c>
      <c r="M5" s="1393">
        <v>1</v>
      </c>
      <c r="N5" s="1394">
        <v>434</v>
      </c>
      <c r="O5" s="1387"/>
    </row>
    <row r="6" spans="1:15" ht="24">
      <c r="A6" s="1970" t="s">
        <v>8</v>
      </c>
      <c r="B6" s="1395" t="s">
        <v>397</v>
      </c>
      <c r="C6" s="1396">
        <v>0.49397590361445781</v>
      </c>
      <c r="D6" s="1397">
        <v>123</v>
      </c>
      <c r="E6" s="1398">
        <v>0.26506024096385544</v>
      </c>
      <c r="F6" s="1397">
        <v>66</v>
      </c>
      <c r="G6" s="1398">
        <v>0.15261044176706828</v>
      </c>
      <c r="H6" s="1397">
        <v>38</v>
      </c>
      <c r="I6" s="1398">
        <v>7.2289156626506021E-2</v>
      </c>
      <c r="J6" s="1397">
        <v>18</v>
      </c>
      <c r="K6" s="1398">
        <v>1.6064257028112448E-2</v>
      </c>
      <c r="L6" s="1397">
        <v>4</v>
      </c>
      <c r="M6" s="1398">
        <v>1</v>
      </c>
      <c r="N6" s="1399">
        <v>249</v>
      </c>
      <c r="O6" s="1387"/>
    </row>
    <row r="7" spans="1:15">
      <c r="A7" s="1970"/>
      <c r="B7" s="1395" t="s">
        <v>395</v>
      </c>
      <c r="C7" s="1396">
        <v>0.84536082474226804</v>
      </c>
      <c r="D7" s="1397">
        <v>82</v>
      </c>
      <c r="E7" s="1398">
        <v>9.2783505154639179E-2</v>
      </c>
      <c r="F7" s="1397">
        <v>9</v>
      </c>
      <c r="G7" s="1398">
        <v>4.1237113402061848E-2</v>
      </c>
      <c r="H7" s="1397">
        <v>4</v>
      </c>
      <c r="I7" s="1398">
        <v>2.0618556701030924E-2</v>
      </c>
      <c r="J7" s="1397">
        <v>2</v>
      </c>
      <c r="K7" s="1398">
        <v>0</v>
      </c>
      <c r="L7" s="1397">
        <v>0</v>
      </c>
      <c r="M7" s="1398">
        <v>1</v>
      </c>
      <c r="N7" s="1399">
        <v>97</v>
      </c>
      <c r="O7" s="1387"/>
    </row>
    <row r="8" spans="1:15">
      <c r="A8" s="1970"/>
      <c r="B8" s="1395" t="s">
        <v>393</v>
      </c>
      <c r="C8" s="1396">
        <v>0.68085106382978722</v>
      </c>
      <c r="D8" s="1397">
        <v>32</v>
      </c>
      <c r="E8" s="1398">
        <v>0.19148936170212769</v>
      </c>
      <c r="F8" s="1397">
        <v>9</v>
      </c>
      <c r="G8" s="1398">
        <v>8.5106382978723402E-2</v>
      </c>
      <c r="H8" s="1397">
        <v>4</v>
      </c>
      <c r="I8" s="1398">
        <v>2.1276595744680851E-2</v>
      </c>
      <c r="J8" s="1397">
        <v>1</v>
      </c>
      <c r="K8" s="1398">
        <v>2.1276595744680851E-2</v>
      </c>
      <c r="L8" s="1397">
        <v>1</v>
      </c>
      <c r="M8" s="1398">
        <v>1</v>
      </c>
      <c r="N8" s="1399">
        <v>47</v>
      </c>
      <c r="O8" s="1387"/>
    </row>
    <row r="9" spans="1:15">
      <c r="A9" s="1970"/>
      <c r="B9" s="1395" t="s">
        <v>394</v>
      </c>
      <c r="C9" s="1396">
        <v>0.83333333333333348</v>
      </c>
      <c r="D9" s="1397">
        <v>30</v>
      </c>
      <c r="E9" s="1398">
        <v>5.5555555555555552E-2</v>
      </c>
      <c r="F9" s="1397">
        <v>2</v>
      </c>
      <c r="G9" s="1398">
        <v>5.5555555555555552E-2</v>
      </c>
      <c r="H9" s="1397">
        <v>2</v>
      </c>
      <c r="I9" s="1398">
        <v>5.5555555555555552E-2</v>
      </c>
      <c r="J9" s="1397">
        <v>2</v>
      </c>
      <c r="K9" s="1398">
        <v>0</v>
      </c>
      <c r="L9" s="1397">
        <v>0</v>
      </c>
      <c r="M9" s="1398">
        <v>1</v>
      </c>
      <c r="N9" s="1399">
        <v>36</v>
      </c>
      <c r="O9" s="1387"/>
    </row>
    <row r="10" spans="1:15">
      <c r="A10" s="1970"/>
      <c r="B10" s="1395" t="s">
        <v>396</v>
      </c>
      <c r="C10" s="1396">
        <v>0.8</v>
      </c>
      <c r="D10" s="1397">
        <v>4</v>
      </c>
      <c r="E10" s="1398">
        <v>0</v>
      </c>
      <c r="F10" s="1397">
        <v>0</v>
      </c>
      <c r="G10" s="1398">
        <v>0</v>
      </c>
      <c r="H10" s="1397">
        <v>0</v>
      </c>
      <c r="I10" s="1398">
        <v>0.2</v>
      </c>
      <c r="J10" s="1397">
        <v>1</v>
      </c>
      <c r="K10" s="1398">
        <v>0</v>
      </c>
      <c r="L10" s="1397">
        <v>0</v>
      </c>
      <c r="M10" s="1398">
        <v>1</v>
      </c>
      <c r="N10" s="1399">
        <v>5</v>
      </c>
      <c r="O10" s="1387"/>
    </row>
    <row r="11" spans="1:15">
      <c r="A11" s="1970" t="s">
        <v>9</v>
      </c>
      <c r="B11" s="1395" t="s">
        <v>11</v>
      </c>
      <c r="C11" s="1396">
        <v>0.62239583333333337</v>
      </c>
      <c r="D11" s="1397">
        <v>239</v>
      </c>
      <c r="E11" s="1398">
        <v>0.203125</v>
      </c>
      <c r="F11" s="1397">
        <v>78</v>
      </c>
      <c r="G11" s="1398">
        <v>0.11197916666666669</v>
      </c>
      <c r="H11" s="1397">
        <v>43</v>
      </c>
      <c r="I11" s="1398">
        <v>5.2083333333333343E-2</v>
      </c>
      <c r="J11" s="1397">
        <v>20</v>
      </c>
      <c r="K11" s="1398">
        <v>1.0416666666666664E-2</v>
      </c>
      <c r="L11" s="1397">
        <v>4</v>
      </c>
      <c r="M11" s="1398">
        <v>1</v>
      </c>
      <c r="N11" s="1399">
        <v>384</v>
      </c>
      <c r="O11" s="1387"/>
    </row>
    <row r="12" spans="1:15">
      <c r="A12" s="1970"/>
      <c r="B12" s="1395" t="s">
        <v>10</v>
      </c>
      <c r="C12" s="1396">
        <v>0.64</v>
      </c>
      <c r="D12" s="1397">
        <v>32</v>
      </c>
      <c r="E12" s="1398">
        <v>0.16</v>
      </c>
      <c r="F12" s="1397">
        <v>8</v>
      </c>
      <c r="G12" s="1398">
        <v>0.1</v>
      </c>
      <c r="H12" s="1397">
        <v>5</v>
      </c>
      <c r="I12" s="1398">
        <v>0.08</v>
      </c>
      <c r="J12" s="1397">
        <v>4</v>
      </c>
      <c r="K12" s="1398">
        <v>0.02</v>
      </c>
      <c r="L12" s="1397">
        <v>1</v>
      </c>
      <c r="M12" s="1398">
        <v>1</v>
      </c>
      <c r="N12" s="1399">
        <v>50</v>
      </c>
      <c r="O12" s="1387"/>
    </row>
    <row r="13" spans="1:15" ht="24">
      <c r="A13" s="1970" t="s">
        <v>521</v>
      </c>
      <c r="B13" s="1395" t="s">
        <v>12</v>
      </c>
      <c r="C13" s="1396">
        <v>0.60869565217391308</v>
      </c>
      <c r="D13" s="1397">
        <v>14</v>
      </c>
      <c r="E13" s="1398">
        <v>0.17391304347826086</v>
      </c>
      <c r="F13" s="1397">
        <v>4</v>
      </c>
      <c r="G13" s="1398">
        <v>8.6956521739130432E-2</v>
      </c>
      <c r="H13" s="1397">
        <v>2</v>
      </c>
      <c r="I13" s="1398">
        <v>0.13043478260869565</v>
      </c>
      <c r="J13" s="1397">
        <v>3</v>
      </c>
      <c r="K13" s="1398">
        <v>0</v>
      </c>
      <c r="L13" s="1397">
        <v>0</v>
      </c>
      <c r="M13" s="1398">
        <v>1</v>
      </c>
      <c r="N13" s="1399">
        <v>23</v>
      </c>
      <c r="O13" s="1387"/>
    </row>
    <row r="14" spans="1:15" ht="60">
      <c r="A14" s="1970"/>
      <c r="B14" s="1395" t="s">
        <v>13</v>
      </c>
      <c r="C14" s="1396">
        <v>0.62439024390243902</v>
      </c>
      <c r="D14" s="1397">
        <v>256</v>
      </c>
      <c r="E14" s="1398">
        <v>0.2</v>
      </c>
      <c r="F14" s="1397">
        <v>82</v>
      </c>
      <c r="G14" s="1398">
        <v>0.11219512195121953</v>
      </c>
      <c r="H14" s="1397">
        <v>46</v>
      </c>
      <c r="I14" s="1398">
        <v>5.1219512195121955E-2</v>
      </c>
      <c r="J14" s="1397">
        <v>21</v>
      </c>
      <c r="K14" s="1398">
        <v>1.2195121951219513E-2</v>
      </c>
      <c r="L14" s="1397">
        <v>5</v>
      </c>
      <c r="M14" s="1398">
        <v>1</v>
      </c>
      <c r="N14" s="1399">
        <v>410</v>
      </c>
      <c r="O14" s="1387"/>
    </row>
    <row r="15" spans="1:15">
      <c r="A15" s="1970" t="s">
        <v>14</v>
      </c>
      <c r="B15" s="1395" t="s">
        <v>15</v>
      </c>
      <c r="C15" s="1396">
        <v>0.47058823529411759</v>
      </c>
      <c r="D15" s="1397">
        <v>32</v>
      </c>
      <c r="E15" s="1398">
        <v>0.32352941176470584</v>
      </c>
      <c r="F15" s="1397">
        <v>22</v>
      </c>
      <c r="G15" s="1398">
        <v>0.10294117647058823</v>
      </c>
      <c r="H15" s="1397">
        <v>7</v>
      </c>
      <c r="I15" s="1398">
        <v>7.3529411764705885E-2</v>
      </c>
      <c r="J15" s="1397">
        <v>5</v>
      </c>
      <c r="K15" s="1398">
        <v>2.9411764705882349E-2</v>
      </c>
      <c r="L15" s="1397">
        <v>2</v>
      </c>
      <c r="M15" s="1398">
        <v>1</v>
      </c>
      <c r="N15" s="1399">
        <v>68</v>
      </c>
      <c r="O15" s="1387"/>
    </row>
    <row r="16" spans="1:15" ht="24">
      <c r="A16" s="1970"/>
      <c r="B16" s="1395" t="s">
        <v>16</v>
      </c>
      <c r="C16" s="1396">
        <v>0.53731343283582089</v>
      </c>
      <c r="D16" s="1397">
        <v>72</v>
      </c>
      <c r="E16" s="1398">
        <v>0.26119402985074625</v>
      </c>
      <c r="F16" s="1397">
        <v>35</v>
      </c>
      <c r="G16" s="1398">
        <v>0.11940298507462685</v>
      </c>
      <c r="H16" s="1397">
        <v>16</v>
      </c>
      <c r="I16" s="1398">
        <v>6.7164179104477612E-2</v>
      </c>
      <c r="J16" s="1397">
        <v>9</v>
      </c>
      <c r="K16" s="1398">
        <v>1.4925373134328356E-2</v>
      </c>
      <c r="L16" s="1397">
        <v>2</v>
      </c>
      <c r="M16" s="1398">
        <v>1</v>
      </c>
      <c r="N16" s="1399">
        <v>134</v>
      </c>
      <c r="O16" s="1387"/>
    </row>
    <row r="17" spans="1:15" ht="24">
      <c r="A17" s="1970"/>
      <c r="B17" s="1395" t="s">
        <v>17</v>
      </c>
      <c r="C17" s="1396">
        <v>0.73553719008264462</v>
      </c>
      <c r="D17" s="1397">
        <v>89</v>
      </c>
      <c r="E17" s="1398">
        <v>0.14049586776859505</v>
      </c>
      <c r="F17" s="1397">
        <v>17</v>
      </c>
      <c r="G17" s="1398">
        <v>9.9173553719008267E-2</v>
      </c>
      <c r="H17" s="1397">
        <v>12</v>
      </c>
      <c r="I17" s="1398">
        <v>2.4793388429752067E-2</v>
      </c>
      <c r="J17" s="1397">
        <v>3</v>
      </c>
      <c r="K17" s="1398">
        <v>0</v>
      </c>
      <c r="L17" s="1397">
        <v>0</v>
      </c>
      <c r="M17" s="1398">
        <v>1</v>
      </c>
      <c r="N17" s="1399">
        <v>121</v>
      </c>
      <c r="O17" s="1387"/>
    </row>
    <row r="18" spans="1:15">
      <c r="A18" s="1970"/>
      <c r="B18" s="1395" t="s">
        <v>18</v>
      </c>
      <c r="C18" s="1396">
        <v>0.70270270270270274</v>
      </c>
      <c r="D18" s="1397">
        <v>78</v>
      </c>
      <c r="E18" s="1398">
        <v>0.1081081081081081</v>
      </c>
      <c r="F18" s="1397">
        <v>12</v>
      </c>
      <c r="G18" s="1398">
        <v>0.11711711711711711</v>
      </c>
      <c r="H18" s="1397">
        <v>13</v>
      </c>
      <c r="I18" s="1398">
        <v>6.3063063063063057E-2</v>
      </c>
      <c r="J18" s="1397">
        <v>7</v>
      </c>
      <c r="K18" s="1400">
        <v>9.0090090090090089E-3</v>
      </c>
      <c r="L18" s="1397">
        <v>1</v>
      </c>
      <c r="M18" s="1398">
        <v>1</v>
      </c>
      <c r="N18" s="1399">
        <v>111</v>
      </c>
      <c r="O18" s="1387"/>
    </row>
    <row r="19" spans="1:15">
      <c r="A19" s="1970" t="s">
        <v>525</v>
      </c>
      <c r="B19" s="1395" t="s">
        <v>223</v>
      </c>
      <c r="C19" s="1396">
        <v>0.88151658767772512</v>
      </c>
      <c r="D19" s="1397">
        <v>186</v>
      </c>
      <c r="E19" s="1398">
        <v>2.3696682464454978E-2</v>
      </c>
      <c r="F19" s="1397">
        <v>5</v>
      </c>
      <c r="G19" s="1398">
        <v>5.6872037914691947E-2</v>
      </c>
      <c r="H19" s="1397">
        <v>12</v>
      </c>
      <c r="I19" s="1398">
        <v>3.3175355450236969E-2</v>
      </c>
      <c r="J19" s="1397">
        <v>7</v>
      </c>
      <c r="K19" s="1400">
        <v>4.7393364928909956E-3</v>
      </c>
      <c r="L19" s="1397">
        <v>1</v>
      </c>
      <c r="M19" s="1398">
        <v>1</v>
      </c>
      <c r="N19" s="1399">
        <v>211</v>
      </c>
      <c r="O19" s="1387"/>
    </row>
    <row r="20" spans="1:15">
      <c r="A20" s="1970"/>
      <c r="B20" s="1395" t="s">
        <v>27</v>
      </c>
      <c r="C20" s="1396">
        <v>0.36585365853658536</v>
      </c>
      <c r="D20" s="1397">
        <v>60</v>
      </c>
      <c r="E20" s="1398">
        <v>0.45731707317073172</v>
      </c>
      <c r="F20" s="1397">
        <v>75</v>
      </c>
      <c r="G20" s="1398">
        <v>9.1463414634146339E-2</v>
      </c>
      <c r="H20" s="1397">
        <v>15</v>
      </c>
      <c r="I20" s="1398">
        <v>6.7073170731707321E-2</v>
      </c>
      <c r="J20" s="1397">
        <v>11</v>
      </c>
      <c r="K20" s="1398">
        <v>1.8292682926829267E-2</v>
      </c>
      <c r="L20" s="1397">
        <v>3</v>
      </c>
      <c r="M20" s="1398">
        <v>1</v>
      </c>
      <c r="N20" s="1399">
        <v>164</v>
      </c>
      <c r="O20" s="1387"/>
    </row>
    <row r="21" spans="1:15">
      <c r="A21" s="1970"/>
      <c r="B21" s="1395" t="s">
        <v>526</v>
      </c>
      <c r="C21" s="1396">
        <v>0.36170212765957449</v>
      </c>
      <c r="D21" s="1397">
        <v>17</v>
      </c>
      <c r="E21" s="1398">
        <v>0.10638297872340426</v>
      </c>
      <c r="F21" s="1397">
        <v>5</v>
      </c>
      <c r="G21" s="1398">
        <v>0.42553191489361702</v>
      </c>
      <c r="H21" s="1397">
        <v>20</v>
      </c>
      <c r="I21" s="1398">
        <v>0.10638297872340426</v>
      </c>
      <c r="J21" s="1397">
        <v>5</v>
      </c>
      <c r="K21" s="1398">
        <v>0</v>
      </c>
      <c r="L21" s="1397">
        <v>0</v>
      </c>
      <c r="M21" s="1398">
        <v>1</v>
      </c>
      <c r="N21" s="1399">
        <v>47</v>
      </c>
      <c r="O21" s="1387"/>
    </row>
    <row r="22" spans="1:15">
      <c r="A22" s="1970"/>
      <c r="B22" s="1395" t="s">
        <v>527</v>
      </c>
      <c r="C22" s="1396">
        <v>0.7777777777777779</v>
      </c>
      <c r="D22" s="1397">
        <v>7</v>
      </c>
      <c r="E22" s="1398">
        <v>0.1111111111111111</v>
      </c>
      <c r="F22" s="1397">
        <v>1</v>
      </c>
      <c r="G22" s="1398">
        <v>0</v>
      </c>
      <c r="H22" s="1397">
        <v>0</v>
      </c>
      <c r="I22" s="1398">
        <v>0.1111111111111111</v>
      </c>
      <c r="J22" s="1397">
        <v>1</v>
      </c>
      <c r="K22" s="1398">
        <v>0</v>
      </c>
      <c r="L22" s="1397">
        <v>0</v>
      </c>
      <c r="M22" s="1398">
        <v>1</v>
      </c>
      <c r="N22" s="1399">
        <v>9</v>
      </c>
      <c r="O22" s="1387"/>
    </row>
    <row r="23" spans="1:15">
      <c r="A23" s="1970" t="s">
        <v>24</v>
      </c>
      <c r="B23" s="1395" t="s">
        <v>27</v>
      </c>
      <c r="C23" s="1396">
        <v>0.65659340659340659</v>
      </c>
      <c r="D23" s="1397">
        <v>239</v>
      </c>
      <c r="E23" s="1398">
        <v>0.21978021978021978</v>
      </c>
      <c r="F23" s="1397">
        <v>80</v>
      </c>
      <c r="G23" s="1398">
        <v>6.5934065934065936E-2</v>
      </c>
      <c r="H23" s="1397">
        <v>24</v>
      </c>
      <c r="I23" s="1398">
        <v>4.3956043956043959E-2</v>
      </c>
      <c r="J23" s="1397">
        <v>16</v>
      </c>
      <c r="K23" s="1398">
        <v>1.3736263736263736E-2</v>
      </c>
      <c r="L23" s="1397">
        <v>5</v>
      </c>
      <c r="M23" s="1398">
        <v>1</v>
      </c>
      <c r="N23" s="1399">
        <v>364</v>
      </c>
      <c r="O23" s="1387"/>
    </row>
    <row r="24" spans="1:15">
      <c r="A24" s="1970"/>
      <c r="B24" s="1395" t="s">
        <v>26</v>
      </c>
      <c r="C24" s="1396">
        <v>0.38</v>
      </c>
      <c r="D24" s="1397">
        <v>19</v>
      </c>
      <c r="E24" s="1398">
        <v>0.1</v>
      </c>
      <c r="F24" s="1397">
        <v>5</v>
      </c>
      <c r="G24" s="1398">
        <v>0.44</v>
      </c>
      <c r="H24" s="1397">
        <v>22</v>
      </c>
      <c r="I24" s="1398">
        <v>0.08</v>
      </c>
      <c r="J24" s="1397">
        <v>4</v>
      </c>
      <c r="K24" s="1398">
        <v>0</v>
      </c>
      <c r="L24" s="1397">
        <v>0</v>
      </c>
      <c r="M24" s="1398">
        <v>1</v>
      </c>
      <c r="N24" s="1399">
        <v>50</v>
      </c>
      <c r="O24" s="1387"/>
    </row>
    <row r="25" spans="1:15">
      <c r="A25" s="1970"/>
      <c r="B25" s="1395" t="s">
        <v>25</v>
      </c>
      <c r="C25" s="1396">
        <v>0.65</v>
      </c>
      <c r="D25" s="1397">
        <v>13</v>
      </c>
      <c r="E25" s="1398">
        <v>0.05</v>
      </c>
      <c r="F25" s="1397">
        <v>1</v>
      </c>
      <c r="G25" s="1398">
        <v>0.1</v>
      </c>
      <c r="H25" s="1397">
        <v>2</v>
      </c>
      <c r="I25" s="1398">
        <v>0.2</v>
      </c>
      <c r="J25" s="1397">
        <v>4</v>
      </c>
      <c r="K25" s="1398">
        <v>0</v>
      </c>
      <c r="L25" s="1397">
        <v>0</v>
      </c>
      <c r="M25" s="1398">
        <v>1</v>
      </c>
      <c r="N25" s="1399">
        <v>20</v>
      </c>
      <c r="O25" s="1387"/>
    </row>
    <row r="26" spans="1:15">
      <c r="A26" s="1970" t="s">
        <v>522</v>
      </c>
      <c r="B26" s="1395" t="s">
        <v>29</v>
      </c>
      <c r="C26" s="1396">
        <v>0.75362318840579723</v>
      </c>
      <c r="D26" s="1397">
        <v>156</v>
      </c>
      <c r="E26" s="1398">
        <v>2.8985507246376812E-2</v>
      </c>
      <c r="F26" s="1397">
        <v>6</v>
      </c>
      <c r="G26" s="1398">
        <v>0.17391304347826086</v>
      </c>
      <c r="H26" s="1397">
        <v>36</v>
      </c>
      <c r="I26" s="1398">
        <v>4.3478260869565216E-2</v>
      </c>
      <c r="J26" s="1397">
        <v>9</v>
      </c>
      <c r="K26" s="1398">
        <v>0</v>
      </c>
      <c r="L26" s="1397">
        <v>0</v>
      </c>
      <c r="M26" s="1398">
        <v>1</v>
      </c>
      <c r="N26" s="1399">
        <v>207</v>
      </c>
      <c r="O26" s="1387"/>
    </row>
    <row r="27" spans="1:15">
      <c r="A27" s="1970"/>
      <c r="B27" s="1395" t="s">
        <v>30</v>
      </c>
      <c r="C27" s="1396">
        <v>0.4375</v>
      </c>
      <c r="D27" s="1397">
        <v>7</v>
      </c>
      <c r="E27" s="1398">
        <v>0.125</v>
      </c>
      <c r="F27" s="1397">
        <v>2</v>
      </c>
      <c r="G27" s="1398">
        <v>6.25E-2</v>
      </c>
      <c r="H27" s="1397">
        <v>1</v>
      </c>
      <c r="I27" s="1398">
        <v>0.3125</v>
      </c>
      <c r="J27" s="1397">
        <v>5</v>
      </c>
      <c r="K27" s="1398">
        <v>6.25E-2</v>
      </c>
      <c r="L27" s="1397">
        <v>1</v>
      </c>
      <c r="M27" s="1398">
        <v>1</v>
      </c>
      <c r="N27" s="1399">
        <v>16</v>
      </c>
      <c r="O27" s="1387"/>
    </row>
    <row r="28" spans="1:15">
      <c r="A28" s="1970"/>
      <c r="B28" s="1395" t="s">
        <v>31</v>
      </c>
      <c r="C28" s="1396">
        <v>0.51184834123222744</v>
      </c>
      <c r="D28" s="1397">
        <v>108</v>
      </c>
      <c r="E28" s="1398">
        <v>0.36966824644549762</v>
      </c>
      <c r="F28" s="1397">
        <v>78</v>
      </c>
      <c r="G28" s="1398">
        <v>5.2132701421800952E-2</v>
      </c>
      <c r="H28" s="1397">
        <v>11</v>
      </c>
      <c r="I28" s="1398">
        <v>4.7393364928909956E-2</v>
      </c>
      <c r="J28" s="1397">
        <v>10</v>
      </c>
      <c r="K28" s="1398">
        <v>1.8957345971563982E-2</v>
      </c>
      <c r="L28" s="1397">
        <v>4</v>
      </c>
      <c r="M28" s="1398">
        <v>1</v>
      </c>
      <c r="N28" s="1399">
        <v>211</v>
      </c>
      <c r="O28" s="1387"/>
    </row>
    <row r="29" spans="1:15">
      <c r="A29" s="1970" t="s">
        <v>523</v>
      </c>
      <c r="B29" s="1395" t="s">
        <v>34</v>
      </c>
      <c r="C29" s="1396">
        <v>0.59191176470588236</v>
      </c>
      <c r="D29" s="1397">
        <v>161</v>
      </c>
      <c r="E29" s="1398">
        <v>0.23161764705882354</v>
      </c>
      <c r="F29" s="1397">
        <v>63</v>
      </c>
      <c r="G29" s="1398">
        <v>0.10294117647058823</v>
      </c>
      <c r="H29" s="1397">
        <v>28</v>
      </c>
      <c r="I29" s="1398">
        <v>6.25E-2</v>
      </c>
      <c r="J29" s="1397">
        <v>17</v>
      </c>
      <c r="K29" s="1398">
        <v>1.1029411764705883E-2</v>
      </c>
      <c r="L29" s="1397">
        <v>3</v>
      </c>
      <c r="M29" s="1398">
        <v>1</v>
      </c>
      <c r="N29" s="1399">
        <v>272</v>
      </c>
      <c r="O29" s="1387"/>
    </row>
    <row r="30" spans="1:15">
      <c r="A30" s="1970"/>
      <c r="B30" s="1395" t="s">
        <v>33</v>
      </c>
      <c r="C30" s="1396">
        <v>0.68553459119496851</v>
      </c>
      <c r="D30" s="1397">
        <v>109</v>
      </c>
      <c r="E30" s="1398">
        <v>0.14465408805031446</v>
      </c>
      <c r="F30" s="1397">
        <v>23</v>
      </c>
      <c r="G30" s="1398">
        <v>0.11949685534591195</v>
      </c>
      <c r="H30" s="1397">
        <v>19</v>
      </c>
      <c r="I30" s="1398">
        <v>4.40251572327044E-2</v>
      </c>
      <c r="J30" s="1397">
        <v>7</v>
      </c>
      <c r="K30" s="1400">
        <v>6.2893081761006301E-3</v>
      </c>
      <c r="L30" s="1397">
        <v>1</v>
      </c>
      <c r="M30" s="1398">
        <v>1</v>
      </c>
      <c r="N30" s="1399">
        <v>159</v>
      </c>
      <c r="O30" s="1387"/>
    </row>
    <row r="31" spans="1:15">
      <c r="A31" s="1970" t="s">
        <v>524</v>
      </c>
      <c r="B31" s="1395" t="s">
        <v>40</v>
      </c>
      <c r="C31" s="1396">
        <v>0.69461077844311381</v>
      </c>
      <c r="D31" s="1397">
        <v>116</v>
      </c>
      <c r="E31" s="1398">
        <v>0.1616766467065868</v>
      </c>
      <c r="F31" s="1397">
        <v>27</v>
      </c>
      <c r="G31" s="1398">
        <v>8.9820359281437126E-2</v>
      </c>
      <c r="H31" s="1397">
        <v>15</v>
      </c>
      <c r="I31" s="1398">
        <v>4.790419161676647E-2</v>
      </c>
      <c r="J31" s="1397">
        <v>8</v>
      </c>
      <c r="K31" s="1400">
        <v>5.9880239520958087E-3</v>
      </c>
      <c r="L31" s="1397">
        <v>1</v>
      </c>
      <c r="M31" s="1398">
        <v>1</v>
      </c>
      <c r="N31" s="1399">
        <v>167</v>
      </c>
      <c r="O31" s="1387"/>
    </row>
    <row r="32" spans="1:15">
      <c r="A32" s="1970"/>
      <c r="B32" s="1395" t="s">
        <v>41</v>
      </c>
      <c r="C32" s="1396">
        <v>0.62043795620437958</v>
      </c>
      <c r="D32" s="1397">
        <v>85</v>
      </c>
      <c r="E32" s="1398">
        <v>0.20437956204379565</v>
      </c>
      <c r="F32" s="1397">
        <v>28</v>
      </c>
      <c r="G32" s="1398">
        <v>0.10948905109489053</v>
      </c>
      <c r="H32" s="1397">
        <v>15</v>
      </c>
      <c r="I32" s="1398">
        <v>5.8394160583941604E-2</v>
      </c>
      <c r="J32" s="1397">
        <v>8</v>
      </c>
      <c r="K32" s="1400">
        <v>7.2992700729927005E-3</v>
      </c>
      <c r="L32" s="1397">
        <v>1</v>
      </c>
      <c r="M32" s="1398">
        <v>1</v>
      </c>
      <c r="N32" s="1399">
        <v>137</v>
      </c>
      <c r="O32" s="1387"/>
    </row>
    <row r="33" spans="1:15" ht="15.75" thickBot="1">
      <c r="A33" s="1971"/>
      <c r="B33" s="1401" t="s">
        <v>42</v>
      </c>
      <c r="C33" s="1402">
        <v>0.5390625</v>
      </c>
      <c r="D33" s="1403">
        <v>69</v>
      </c>
      <c r="E33" s="1404">
        <v>0.2421875</v>
      </c>
      <c r="F33" s="1403">
        <v>31</v>
      </c>
      <c r="G33" s="1404">
        <v>0.1328125</v>
      </c>
      <c r="H33" s="1403">
        <v>17</v>
      </c>
      <c r="I33" s="1404">
        <v>6.25E-2</v>
      </c>
      <c r="J33" s="1403">
        <v>8</v>
      </c>
      <c r="K33" s="1404">
        <v>2.34375E-2</v>
      </c>
      <c r="L33" s="1403">
        <v>3</v>
      </c>
      <c r="M33" s="1404">
        <v>1</v>
      </c>
      <c r="N33" s="1405">
        <v>128</v>
      </c>
      <c r="O33" s="1387"/>
    </row>
  </sheetData>
  <mergeCells count="19">
    <mergeCell ref="A23:A25"/>
    <mergeCell ref="A26:A28"/>
    <mergeCell ref="A29:A30"/>
    <mergeCell ref="A31:A33"/>
    <mergeCell ref="A5:B5"/>
    <mergeCell ref="A6:A10"/>
    <mergeCell ref="A11:A12"/>
    <mergeCell ref="A13:A14"/>
    <mergeCell ref="A15:A18"/>
    <mergeCell ref="A19:A22"/>
    <mergeCell ref="A1:N1"/>
    <mergeCell ref="A2:B4"/>
    <mergeCell ref="C2:N2"/>
    <mergeCell ref="C3:D3"/>
    <mergeCell ref="E3:F3"/>
    <mergeCell ref="G3:H3"/>
    <mergeCell ref="I3:J3"/>
    <mergeCell ref="K3:L3"/>
    <mergeCell ref="M3:N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2:J117"/>
  <sheetViews>
    <sheetView workbookViewId="0">
      <selection activeCell="H5" sqref="H5:J10"/>
    </sheetView>
  </sheetViews>
  <sheetFormatPr baseColWidth="10" defaultColWidth="9.140625" defaultRowHeight="15"/>
  <cols>
    <col min="8" max="8" width="13.140625" customWidth="1"/>
  </cols>
  <sheetData>
    <row r="2" spans="1:10" ht="36.75" customHeight="1" thickBot="1">
      <c r="A2" s="1974" t="s">
        <v>63</v>
      </c>
      <c r="B2" s="1974"/>
      <c r="C2" s="1974"/>
      <c r="D2" s="1974"/>
      <c r="E2" s="1974"/>
      <c r="F2" s="1974"/>
    </row>
    <row r="3" spans="1:10" ht="38.25" thickTop="1" thickBot="1">
      <c r="A3" s="1975" t="s">
        <v>183</v>
      </c>
      <c r="B3" s="1976"/>
      <c r="C3" s="1406" t="s">
        <v>1669</v>
      </c>
      <c r="D3" s="1407" t="s">
        <v>1670</v>
      </c>
      <c r="E3" s="1407" t="s">
        <v>1671</v>
      </c>
      <c r="F3" s="1408" t="s">
        <v>1672</v>
      </c>
      <c r="H3" s="1422" t="s">
        <v>1781</v>
      </c>
    </row>
    <row r="4" spans="1:10" ht="15.75" thickTop="1">
      <c r="A4" s="1977" t="s">
        <v>1673</v>
      </c>
      <c r="B4" s="1409" t="s">
        <v>183</v>
      </c>
      <c r="C4" s="1421">
        <v>276</v>
      </c>
      <c r="D4" s="1410">
        <v>63.594470046082954</v>
      </c>
      <c r="E4" s="1410">
        <v>63.594470046082954</v>
      </c>
      <c r="F4" s="1411">
        <v>63.594470046082954</v>
      </c>
      <c r="G4" t="s">
        <v>1604</v>
      </c>
      <c r="H4" s="323" t="s">
        <v>1780</v>
      </c>
    </row>
    <row r="5" spans="1:10">
      <c r="A5" s="1978"/>
      <c r="B5" s="1412" t="s">
        <v>1674</v>
      </c>
      <c r="C5" s="1413">
        <v>1</v>
      </c>
      <c r="D5" s="1414">
        <v>0.2304147465437788</v>
      </c>
      <c r="E5" s="1414">
        <v>0.2304147465437788</v>
      </c>
      <c r="F5" s="1415">
        <v>63.824884792626726</v>
      </c>
      <c r="G5" t="s">
        <v>1605</v>
      </c>
    </row>
    <row r="6" spans="1:10">
      <c r="A6" s="1978"/>
      <c r="B6" s="1412" t="s">
        <v>1386</v>
      </c>
      <c r="C6" s="1413">
        <v>1</v>
      </c>
      <c r="D6" s="1414">
        <v>0.2304147465437788</v>
      </c>
      <c r="E6" s="1414">
        <v>0.2304147465437788</v>
      </c>
      <c r="F6" s="1415">
        <v>64.055299539170505</v>
      </c>
      <c r="G6" t="s">
        <v>1605</v>
      </c>
      <c r="H6" t="s">
        <v>219</v>
      </c>
      <c r="I6">
        <v>53</v>
      </c>
      <c r="J6" s="1751">
        <f>(I6/163)*100</f>
        <v>32.515337423312886</v>
      </c>
    </row>
    <row r="7" spans="1:10" ht="24">
      <c r="A7" s="1978"/>
      <c r="B7" s="1412" t="s">
        <v>1675</v>
      </c>
      <c r="C7" s="1413">
        <v>1</v>
      </c>
      <c r="D7" s="1414">
        <v>0.2304147465437788</v>
      </c>
      <c r="E7" s="1414">
        <v>0.2304147465437788</v>
      </c>
      <c r="F7" s="1415">
        <v>64.285714285714292</v>
      </c>
      <c r="G7" t="s">
        <v>1605</v>
      </c>
      <c r="H7" t="s">
        <v>2095</v>
      </c>
      <c r="I7">
        <v>35</v>
      </c>
      <c r="J7" s="1751">
        <f t="shared" ref="J7:J9" si="0">(I7/163)*100</f>
        <v>21.472392638036812</v>
      </c>
    </row>
    <row r="8" spans="1:10">
      <c r="A8" s="1978"/>
      <c r="B8" s="1412" t="s">
        <v>1676</v>
      </c>
      <c r="C8" s="1413">
        <v>1</v>
      </c>
      <c r="D8" s="1414">
        <v>0.2304147465437788</v>
      </c>
      <c r="E8" s="1414">
        <v>0.2304147465437788</v>
      </c>
      <c r="F8" s="1415">
        <v>64.516129032258064</v>
      </c>
      <c r="G8" t="s">
        <v>1605</v>
      </c>
      <c r="H8" t="s">
        <v>27</v>
      </c>
      <c r="I8">
        <v>70</v>
      </c>
      <c r="J8" s="1751">
        <f t="shared" si="0"/>
        <v>42.944785276073624</v>
      </c>
    </row>
    <row r="9" spans="1:10">
      <c r="A9" s="1978"/>
      <c r="B9" s="1412" t="s">
        <v>1677</v>
      </c>
      <c r="C9" s="1413">
        <v>1</v>
      </c>
      <c r="D9" s="1414">
        <v>0.2304147465437788</v>
      </c>
      <c r="E9" s="1414">
        <v>0.2304147465437788</v>
      </c>
      <c r="F9" s="1415">
        <v>64.746543778801851</v>
      </c>
      <c r="G9" t="s">
        <v>1605</v>
      </c>
      <c r="H9" t="s">
        <v>540</v>
      </c>
      <c r="I9">
        <v>5</v>
      </c>
      <c r="J9" s="1751">
        <f t="shared" si="0"/>
        <v>3.0674846625766872</v>
      </c>
    </row>
    <row r="10" spans="1:10" ht="24">
      <c r="A10" s="1978"/>
      <c r="B10" s="1412" t="s">
        <v>1678</v>
      </c>
      <c r="C10" s="1413">
        <v>1</v>
      </c>
      <c r="D10" s="1414">
        <v>0.2304147465437788</v>
      </c>
      <c r="E10" s="1414">
        <v>0.2304147465437788</v>
      </c>
      <c r="F10" s="1415">
        <v>64.976958525345623</v>
      </c>
      <c r="G10" t="s">
        <v>1605</v>
      </c>
      <c r="H10" t="s">
        <v>2096</v>
      </c>
      <c r="I10">
        <v>163</v>
      </c>
    </row>
    <row r="11" spans="1:10" ht="48">
      <c r="A11" s="1978"/>
      <c r="B11" s="1412" t="s">
        <v>1679</v>
      </c>
      <c r="C11" s="1413">
        <v>1</v>
      </c>
      <c r="D11" s="1414">
        <v>0.2304147465437788</v>
      </c>
      <c r="E11" s="1414">
        <v>0.2304147465437788</v>
      </c>
      <c r="F11" s="1415">
        <v>65.207373271889395</v>
      </c>
      <c r="G11" t="s">
        <v>1605</v>
      </c>
    </row>
    <row r="12" spans="1:10">
      <c r="A12" s="1978"/>
      <c r="B12" s="1412" t="s">
        <v>1680</v>
      </c>
      <c r="C12" s="1413">
        <v>1</v>
      </c>
      <c r="D12" s="1414">
        <v>0.2304147465437788</v>
      </c>
      <c r="E12" s="1414">
        <v>0.2304147465437788</v>
      </c>
      <c r="F12" s="1415">
        <v>65.437788018433181</v>
      </c>
      <c r="G12" t="s">
        <v>1605</v>
      </c>
    </row>
    <row r="13" spans="1:10" ht="24">
      <c r="A13" s="1978"/>
      <c r="B13" s="1412" t="s">
        <v>1681</v>
      </c>
      <c r="C13" s="1413">
        <v>1</v>
      </c>
      <c r="D13" s="1414">
        <v>0.2304147465437788</v>
      </c>
      <c r="E13" s="1414">
        <v>0.2304147465437788</v>
      </c>
      <c r="F13" s="1415">
        <v>65.668202764976954</v>
      </c>
      <c r="G13" t="s">
        <v>1605</v>
      </c>
    </row>
    <row r="14" spans="1:10">
      <c r="A14" s="1978"/>
      <c r="B14" s="1412" t="s">
        <v>1682</v>
      </c>
      <c r="C14" s="1413">
        <v>2</v>
      </c>
      <c r="D14" s="1414">
        <v>0.46082949308755761</v>
      </c>
      <c r="E14" s="1414">
        <v>0.46082949308755761</v>
      </c>
      <c r="F14" s="1415">
        <v>66.129032258064512</v>
      </c>
      <c r="G14" t="s">
        <v>1605</v>
      </c>
    </row>
    <row r="15" spans="1:10">
      <c r="A15" s="1978"/>
      <c r="B15" s="1412" t="s">
        <v>1683</v>
      </c>
      <c r="C15" s="1413">
        <v>5</v>
      </c>
      <c r="D15" s="1416">
        <v>1.1520737327188941</v>
      </c>
      <c r="E15" s="1416">
        <v>1.1520737327188941</v>
      </c>
      <c r="F15" s="1415">
        <v>67.281105990783402</v>
      </c>
      <c r="G15" t="s">
        <v>1605</v>
      </c>
    </row>
    <row r="16" spans="1:10">
      <c r="A16" s="1978"/>
      <c r="B16" s="1412" t="s">
        <v>1684</v>
      </c>
      <c r="C16" s="1413">
        <v>1</v>
      </c>
      <c r="D16" s="1414">
        <v>0.2304147465437788</v>
      </c>
      <c r="E16" s="1414">
        <v>0.2304147465437788</v>
      </c>
      <c r="F16" s="1415">
        <v>67.511520737327189</v>
      </c>
      <c r="G16" t="s">
        <v>1605</v>
      </c>
    </row>
    <row r="17" spans="1:7" ht="24">
      <c r="A17" s="1978"/>
      <c r="B17" s="1412" t="s">
        <v>1685</v>
      </c>
      <c r="C17" s="1413">
        <v>1</v>
      </c>
      <c r="D17" s="1414">
        <v>0.2304147465437788</v>
      </c>
      <c r="E17" s="1414">
        <v>0.2304147465437788</v>
      </c>
      <c r="F17" s="1415">
        <v>67.741935483870961</v>
      </c>
      <c r="G17" t="s">
        <v>1605</v>
      </c>
    </row>
    <row r="18" spans="1:7" ht="24">
      <c r="A18" s="1978"/>
      <c r="B18" s="1412" t="s">
        <v>1686</v>
      </c>
      <c r="C18" s="1413">
        <v>2</v>
      </c>
      <c r="D18" s="1414">
        <v>0.46082949308755761</v>
      </c>
      <c r="E18" s="1414">
        <v>0.46082949308755761</v>
      </c>
      <c r="F18" s="1415">
        <v>68.202764976958534</v>
      </c>
      <c r="G18" t="s">
        <v>1605</v>
      </c>
    </row>
    <row r="19" spans="1:7">
      <c r="A19" s="1978"/>
      <c r="B19" s="1412" t="s">
        <v>1687</v>
      </c>
      <c r="C19" s="1413">
        <v>1</v>
      </c>
      <c r="D19" s="1414">
        <v>0.2304147465437788</v>
      </c>
      <c r="E19" s="1414">
        <v>0.2304147465437788</v>
      </c>
      <c r="F19" s="1415">
        <v>68.433179723502306</v>
      </c>
      <c r="G19" t="s">
        <v>1605</v>
      </c>
    </row>
    <row r="20" spans="1:7">
      <c r="A20" s="1978"/>
      <c r="B20" s="1412" t="s">
        <v>1688</v>
      </c>
      <c r="C20" s="1413">
        <v>1</v>
      </c>
      <c r="D20" s="1414">
        <v>0.2304147465437788</v>
      </c>
      <c r="E20" s="1414">
        <v>0.2304147465437788</v>
      </c>
      <c r="F20" s="1415">
        <v>68.663594470046093</v>
      </c>
      <c r="G20" t="s">
        <v>1605</v>
      </c>
    </row>
    <row r="21" spans="1:7">
      <c r="A21" s="1978"/>
      <c r="B21" s="1412" t="s">
        <v>1689</v>
      </c>
      <c r="C21" s="1413">
        <v>1</v>
      </c>
      <c r="D21" s="1414">
        <v>0.2304147465437788</v>
      </c>
      <c r="E21" s="1414">
        <v>0.2304147465437788</v>
      </c>
      <c r="F21" s="1415">
        <v>68.894009216589865</v>
      </c>
      <c r="G21" t="s">
        <v>1605</v>
      </c>
    </row>
    <row r="22" spans="1:7">
      <c r="A22" s="1978"/>
      <c r="B22" s="1412" t="s">
        <v>1690</v>
      </c>
      <c r="C22" s="1413">
        <v>1</v>
      </c>
      <c r="D22" s="1414">
        <v>0.2304147465437788</v>
      </c>
      <c r="E22" s="1414">
        <v>0.2304147465437788</v>
      </c>
      <c r="F22" s="1415">
        <v>69.124423963133637</v>
      </c>
      <c r="G22" t="s">
        <v>1605</v>
      </c>
    </row>
    <row r="23" spans="1:7" ht="24">
      <c r="A23" s="1978"/>
      <c r="B23" s="1412" t="s">
        <v>1691</v>
      </c>
      <c r="C23" s="1413">
        <v>1</v>
      </c>
      <c r="D23" s="1414">
        <v>0.2304147465437788</v>
      </c>
      <c r="E23" s="1414">
        <v>0.2304147465437788</v>
      </c>
      <c r="F23" s="1415">
        <v>69.354838709677423</v>
      </c>
      <c r="G23" t="s">
        <v>1605</v>
      </c>
    </row>
    <row r="24" spans="1:7">
      <c r="A24" s="1978"/>
      <c r="B24" s="1412" t="s">
        <v>1692</v>
      </c>
      <c r="C24" s="1413">
        <v>1</v>
      </c>
      <c r="D24" s="1414">
        <v>0.2304147465437788</v>
      </c>
      <c r="E24" s="1414">
        <v>0.2304147465437788</v>
      </c>
      <c r="F24" s="1415">
        <v>69.585253456221196</v>
      </c>
      <c r="G24" t="s">
        <v>1605</v>
      </c>
    </row>
    <row r="25" spans="1:7">
      <c r="A25" s="1978"/>
      <c r="B25" s="1412" t="s">
        <v>1693</v>
      </c>
      <c r="C25" s="1413">
        <v>1</v>
      </c>
      <c r="D25" s="1414">
        <v>0.2304147465437788</v>
      </c>
      <c r="E25" s="1414">
        <v>0.2304147465437788</v>
      </c>
      <c r="F25" s="1415">
        <v>69.815668202764982</v>
      </c>
      <c r="G25" t="s">
        <v>1605</v>
      </c>
    </row>
    <row r="26" spans="1:7" ht="36">
      <c r="A26" s="1978"/>
      <c r="B26" s="1412" t="s">
        <v>1694</v>
      </c>
      <c r="C26" s="1413">
        <v>1</v>
      </c>
      <c r="D26" s="1414">
        <v>0.2304147465437788</v>
      </c>
      <c r="E26" s="1414">
        <v>0.2304147465437788</v>
      </c>
      <c r="F26" s="1415">
        <v>70.046082949308754</v>
      </c>
      <c r="G26" t="s">
        <v>1605</v>
      </c>
    </row>
    <row r="27" spans="1:7" ht="48">
      <c r="A27" s="1978"/>
      <c r="B27" s="1412" t="s">
        <v>1695</v>
      </c>
      <c r="C27" s="1413">
        <v>1</v>
      </c>
      <c r="D27" s="1414">
        <v>0.2304147465437788</v>
      </c>
      <c r="E27" s="1414">
        <v>0.2304147465437788</v>
      </c>
      <c r="F27" s="1415">
        <v>70.276497695852541</v>
      </c>
      <c r="G27" t="s">
        <v>1605</v>
      </c>
    </row>
    <row r="28" spans="1:7" ht="24">
      <c r="A28" s="1978"/>
      <c r="B28" s="1412" t="s">
        <v>225</v>
      </c>
      <c r="C28" s="1413">
        <v>4</v>
      </c>
      <c r="D28" s="1414">
        <v>0.92165898617511521</v>
      </c>
      <c r="E28" s="1414">
        <v>0.92165898617511521</v>
      </c>
      <c r="F28" s="1415">
        <v>71.198156682027644</v>
      </c>
      <c r="G28" t="s">
        <v>1605</v>
      </c>
    </row>
    <row r="29" spans="1:7">
      <c r="A29" s="1978"/>
      <c r="B29" s="1412" t="s">
        <v>1696</v>
      </c>
      <c r="C29" s="1413">
        <v>1</v>
      </c>
      <c r="D29" s="1414">
        <v>0.2304147465437788</v>
      </c>
      <c r="E29" s="1414">
        <v>0.2304147465437788</v>
      </c>
      <c r="F29" s="1415">
        <v>71.428571428571431</v>
      </c>
      <c r="G29" t="s">
        <v>1605</v>
      </c>
    </row>
    <row r="30" spans="1:7" ht="24">
      <c r="A30" s="1978"/>
      <c r="B30" s="1412" t="s">
        <v>1697</v>
      </c>
      <c r="C30" s="1413">
        <v>1</v>
      </c>
      <c r="D30" s="1414">
        <v>0.2304147465437788</v>
      </c>
      <c r="E30" s="1414">
        <v>0.2304147465437788</v>
      </c>
      <c r="F30" s="1415">
        <v>71.658986175115203</v>
      </c>
      <c r="G30" t="s">
        <v>1605</v>
      </c>
    </row>
    <row r="31" spans="1:7" ht="24">
      <c r="A31" s="1978"/>
      <c r="B31" s="1412" t="s">
        <v>1698</v>
      </c>
      <c r="C31" s="1413">
        <v>1</v>
      </c>
      <c r="D31" s="1414">
        <v>0.2304147465437788</v>
      </c>
      <c r="E31" s="1414">
        <v>0.2304147465437788</v>
      </c>
      <c r="F31" s="1415">
        <v>71.889400921658989</v>
      </c>
      <c r="G31" t="s">
        <v>1605</v>
      </c>
    </row>
    <row r="32" spans="1:7" ht="24">
      <c r="A32" s="1978"/>
      <c r="B32" s="1412" t="s">
        <v>1699</v>
      </c>
      <c r="C32" s="1413">
        <v>1</v>
      </c>
      <c r="D32" s="1414">
        <v>0.2304147465437788</v>
      </c>
      <c r="E32" s="1414">
        <v>0.2304147465437788</v>
      </c>
      <c r="F32" s="1415">
        <v>72.119815668202776</v>
      </c>
      <c r="G32" t="s">
        <v>1605</v>
      </c>
    </row>
    <row r="33" spans="1:7">
      <c r="A33" s="1978"/>
      <c r="B33" s="1412" t="s">
        <v>1700</v>
      </c>
      <c r="C33" s="1413">
        <v>1</v>
      </c>
      <c r="D33" s="1414">
        <v>0.2304147465437788</v>
      </c>
      <c r="E33" s="1414">
        <v>0.2304147465437788</v>
      </c>
      <c r="F33" s="1415">
        <v>72.350230414746548</v>
      </c>
      <c r="G33" t="s">
        <v>1394</v>
      </c>
    </row>
    <row r="34" spans="1:7" ht="24">
      <c r="A34" s="1978"/>
      <c r="B34" s="1412" t="s">
        <v>1701</v>
      </c>
      <c r="C34" s="1413">
        <v>1</v>
      </c>
      <c r="D34" s="1414">
        <v>0.2304147465437788</v>
      </c>
      <c r="E34" s="1414">
        <v>0.2304147465437788</v>
      </c>
      <c r="F34" s="1415">
        <v>72.58064516129032</v>
      </c>
      <c r="G34" t="s">
        <v>1394</v>
      </c>
    </row>
    <row r="35" spans="1:7">
      <c r="A35" s="1978"/>
      <c r="B35" s="1412" t="s">
        <v>1702</v>
      </c>
      <c r="C35" s="1413">
        <v>1</v>
      </c>
      <c r="D35" s="1414">
        <v>0.2304147465437788</v>
      </c>
      <c r="E35" s="1414">
        <v>0.2304147465437788</v>
      </c>
      <c r="F35" s="1415">
        <v>72.811059907834093</v>
      </c>
      <c r="G35" t="s">
        <v>1606</v>
      </c>
    </row>
    <row r="36" spans="1:7">
      <c r="A36" s="1978"/>
      <c r="B36" s="1412" t="s">
        <v>1703</v>
      </c>
      <c r="C36" s="1413">
        <v>1</v>
      </c>
      <c r="D36" s="1414">
        <v>0.2304147465437788</v>
      </c>
      <c r="E36" s="1414">
        <v>0.2304147465437788</v>
      </c>
      <c r="F36" s="1415">
        <v>73.041474654377879</v>
      </c>
      <c r="G36" t="s">
        <v>1606</v>
      </c>
    </row>
    <row r="37" spans="1:7" ht="36">
      <c r="A37" s="1978"/>
      <c r="B37" s="1412" t="s">
        <v>1704</v>
      </c>
      <c r="C37" s="1413">
        <v>1</v>
      </c>
      <c r="D37" s="1414">
        <v>0.2304147465437788</v>
      </c>
      <c r="E37" s="1414">
        <v>0.2304147465437788</v>
      </c>
      <c r="F37" s="1415">
        <v>73.271889400921665</v>
      </c>
      <c r="G37" t="s">
        <v>1605</v>
      </c>
    </row>
    <row r="38" spans="1:7" ht="24">
      <c r="A38" s="1978"/>
      <c r="B38" s="1412" t="s">
        <v>1705</v>
      </c>
      <c r="C38" s="1413">
        <v>1</v>
      </c>
      <c r="D38" s="1414">
        <v>0.2304147465437788</v>
      </c>
      <c r="E38" s="1414">
        <v>0.2304147465437788</v>
      </c>
      <c r="F38" s="1415">
        <v>73.502304147465438</v>
      </c>
      <c r="G38" t="s">
        <v>1394</v>
      </c>
    </row>
    <row r="39" spans="1:7">
      <c r="A39" s="1978"/>
      <c r="B39" s="1412" t="s">
        <v>1706</v>
      </c>
      <c r="C39" s="1413">
        <v>1</v>
      </c>
      <c r="D39" s="1414">
        <v>0.2304147465437788</v>
      </c>
      <c r="E39" s="1414">
        <v>0.2304147465437788</v>
      </c>
      <c r="F39" s="1415">
        <v>73.732718894009224</v>
      </c>
      <c r="G39" t="s">
        <v>1606</v>
      </c>
    </row>
    <row r="40" spans="1:7" ht="24">
      <c r="A40" s="1978"/>
      <c r="B40" s="1412" t="s">
        <v>1707</v>
      </c>
      <c r="C40" s="1413">
        <v>1</v>
      </c>
      <c r="D40" s="1414">
        <v>0.2304147465437788</v>
      </c>
      <c r="E40" s="1414">
        <v>0.2304147465437788</v>
      </c>
      <c r="F40" s="1415">
        <v>73.963133640552996</v>
      </c>
      <c r="G40" t="s">
        <v>1606</v>
      </c>
    </row>
    <row r="41" spans="1:7">
      <c r="A41" s="1978"/>
      <c r="B41" s="1412" t="s">
        <v>66</v>
      </c>
      <c r="C41" s="1413">
        <v>2</v>
      </c>
      <c r="D41" s="1414">
        <v>0.46082949308755761</v>
      </c>
      <c r="E41" s="1414">
        <v>0.46082949308755761</v>
      </c>
      <c r="F41" s="1415">
        <v>74.423963133640555</v>
      </c>
      <c r="G41" t="s">
        <v>1394</v>
      </c>
    </row>
    <row r="42" spans="1:7" ht="24">
      <c r="A42" s="1978"/>
      <c r="B42" s="1412" t="s">
        <v>1708</v>
      </c>
      <c r="C42" s="1413">
        <v>1</v>
      </c>
      <c r="D42" s="1414">
        <v>0.2304147465437788</v>
      </c>
      <c r="E42" s="1414">
        <v>0.2304147465437788</v>
      </c>
      <c r="F42" s="1415">
        <v>74.654377880184327</v>
      </c>
      <c r="G42" t="s">
        <v>1394</v>
      </c>
    </row>
    <row r="43" spans="1:7" ht="24">
      <c r="A43" s="1978"/>
      <c r="B43" s="1412" t="s">
        <v>1709</v>
      </c>
      <c r="C43" s="1413">
        <v>1</v>
      </c>
      <c r="D43" s="1414">
        <v>0.2304147465437788</v>
      </c>
      <c r="E43" s="1414">
        <v>0.2304147465437788</v>
      </c>
      <c r="F43" s="1415">
        <v>74.884792626728114</v>
      </c>
      <c r="G43" t="s">
        <v>1394</v>
      </c>
    </row>
    <row r="44" spans="1:7">
      <c r="A44" s="1978"/>
      <c r="B44" s="1412" t="s">
        <v>1710</v>
      </c>
      <c r="C44" s="1413">
        <v>1</v>
      </c>
      <c r="D44" s="1414">
        <v>0.2304147465437788</v>
      </c>
      <c r="E44" s="1414">
        <v>0.2304147465437788</v>
      </c>
      <c r="F44" s="1415">
        <v>75.115207373271886</v>
      </c>
      <c r="G44" t="s">
        <v>1394</v>
      </c>
    </row>
    <row r="45" spans="1:7" ht="36">
      <c r="A45" s="1978"/>
      <c r="B45" s="1412" t="s">
        <v>1711</v>
      </c>
      <c r="C45" s="1413">
        <v>1</v>
      </c>
      <c r="D45" s="1414">
        <v>0.2304147465437788</v>
      </c>
      <c r="E45" s="1414">
        <v>0.2304147465437788</v>
      </c>
      <c r="F45" s="1415">
        <v>75.345622119815673</v>
      </c>
      <c r="G45" t="s">
        <v>1394</v>
      </c>
    </row>
    <row r="46" spans="1:7">
      <c r="A46" s="1978"/>
      <c r="B46" s="1412" t="s">
        <v>1712</v>
      </c>
      <c r="C46" s="1413">
        <v>1</v>
      </c>
      <c r="D46" s="1414">
        <v>0.2304147465437788</v>
      </c>
      <c r="E46" s="1414">
        <v>0.2304147465437788</v>
      </c>
      <c r="F46" s="1415">
        <v>75.576036866359445</v>
      </c>
      <c r="G46" t="s">
        <v>1394</v>
      </c>
    </row>
    <row r="47" spans="1:7">
      <c r="A47" s="1978"/>
      <c r="B47" s="1412" t="s">
        <v>1713</v>
      </c>
      <c r="C47" s="1413">
        <v>1</v>
      </c>
      <c r="D47" s="1414">
        <v>0.2304147465437788</v>
      </c>
      <c r="E47" s="1414">
        <v>0.2304147465437788</v>
      </c>
      <c r="F47" s="1415">
        <v>75.806451612903231</v>
      </c>
      <c r="G47" t="s">
        <v>1605</v>
      </c>
    </row>
    <row r="48" spans="1:7">
      <c r="A48" s="1978"/>
      <c r="B48" s="1412" t="s">
        <v>1714</v>
      </c>
      <c r="C48" s="1413">
        <v>1</v>
      </c>
      <c r="D48" s="1414">
        <v>0.2304147465437788</v>
      </c>
      <c r="E48" s="1414">
        <v>0.2304147465437788</v>
      </c>
      <c r="F48" s="1415">
        <v>76.036866359447004</v>
      </c>
      <c r="G48" t="s">
        <v>1605</v>
      </c>
    </row>
    <row r="49" spans="1:7" ht="24">
      <c r="A49" s="1978"/>
      <c r="B49" s="1412" t="s">
        <v>1715</v>
      </c>
      <c r="C49" s="1413">
        <v>1</v>
      </c>
      <c r="D49" s="1414">
        <v>0.2304147465437788</v>
      </c>
      <c r="E49" s="1414">
        <v>0.2304147465437788</v>
      </c>
      <c r="F49" s="1415">
        <v>76.267281105990776</v>
      </c>
      <c r="G49" t="s">
        <v>1394</v>
      </c>
    </row>
    <row r="50" spans="1:7" ht="24">
      <c r="A50" s="1978"/>
      <c r="B50" s="1412" t="s">
        <v>1716</v>
      </c>
      <c r="C50" s="1413">
        <v>1</v>
      </c>
      <c r="D50" s="1414">
        <v>0.2304147465437788</v>
      </c>
      <c r="E50" s="1414">
        <v>0.2304147465437788</v>
      </c>
      <c r="F50" s="1415">
        <v>76.497695852534562</v>
      </c>
      <c r="G50" t="s">
        <v>1606</v>
      </c>
    </row>
    <row r="51" spans="1:7" ht="24">
      <c r="A51" s="1978"/>
      <c r="B51" s="1412" t="s">
        <v>1717</v>
      </c>
      <c r="C51" s="1413">
        <v>1</v>
      </c>
      <c r="D51" s="1414">
        <v>0.2304147465437788</v>
      </c>
      <c r="E51" s="1414">
        <v>0.2304147465437788</v>
      </c>
      <c r="F51" s="1415">
        <v>76.728110599078335</v>
      </c>
      <c r="G51" t="s">
        <v>1605</v>
      </c>
    </row>
    <row r="52" spans="1:7" ht="24">
      <c r="A52" s="1978"/>
      <c r="B52" s="1412" t="s">
        <v>1718</v>
      </c>
      <c r="C52" s="1413">
        <v>1</v>
      </c>
      <c r="D52" s="1414">
        <v>0.2304147465437788</v>
      </c>
      <c r="E52" s="1414">
        <v>0.2304147465437788</v>
      </c>
      <c r="F52" s="1415">
        <v>76.958525345622121</v>
      </c>
      <c r="G52" t="s">
        <v>1606</v>
      </c>
    </row>
    <row r="53" spans="1:7" ht="36">
      <c r="A53" s="1978"/>
      <c r="B53" s="1412" t="s">
        <v>1719</v>
      </c>
      <c r="C53" s="1413">
        <v>1</v>
      </c>
      <c r="D53" s="1414">
        <v>0.2304147465437788</v>
      </c>
      <c r="E53" s="1414">
        <v>0.2304147465437788</v>
      </c>
      <c r="F53" s="1415">
        <v>77.188940092165907</v>
      </c>
      <c r="G53" t="s">
        <v>1606</v>
      </c>
    </row>
    <row r="54" spans="1:7" ht="24">
      <c r="A54" s="1978"/>
      <c r="B54" s="1412" t="s">
        <v>1720</v>
      </c>
      <c r="C54" s="1413">
        <v>1</v>
      </c>
      <c r="D54" s="1414">
        <v>0.2304147465437788</v>
      </c>
      <c r="E54" s="1414">
        <v>0.2304147465437788</v>
      </c>
      <c r="F54" s="1415">
        <v>77.41935483870968</v>
      </c>
      <c r="G54" t="s">
        <v>1606</v>
      </c>
    </row>
    <row r="55" spans="1:7">
      <c r="A55" s="1978"/>
      <c r="B55" s="1412" t="s">
        <v>1721</v>
      </c>
      <c r="C55" s="1413">
        <v>1</v>
      </c>
      <c r="D55" s="1414">
        <v>0.2304147465437788</v>
      </c>
      <c r="E55" s="1414">
        <v>0.2304147465437788</v>
      </c>
      <c r="F55" s="1415">
        <v>77.649769585253452</v>
      </c>
      <c r="G55" t="s">
        <v>1605</v>
      </c>
    </row>
    <row r="56" spans="1:7">
      <c r="A56" s="1978"/>
      <c r="B56" s="1412" t="s">
        <v>1722</v>
      </c>
      <c r="C56" s="1413">
        <v>1</v>
      </c>
      <c r="D56" s="1414">
        <v>0.2304147465437788</v>
      </c>
      <c r="E56" s="1414">
        <v>0.2304147465437788</v>
      </c>
      <c r="F56" s="1415">
        <v>77.880184331797224</v>
      </c>
      <c r="G56" t="s">
        <v>1605</v>
      </c>
    </row>
    <row r="57" spans="1:7">
      <c r="A57" s="1978"/>
      <c r="B57" s="1412" t="s">
        <v>1723</v>
      </c>
      <c r="C57" s="1413">
        <v>1</v>
      </c>
      <c r="D57" s="1414">
        <v>0.2304147465437788</v>
      </c>
      <c r="E57" s="1414">
        <v>0.2304147465437788</v>
      </c>
      <c r="F57" s="1415">
        <v>78.110599078341011</v>
      </c>
      <c r="G57" t="s">
        <v>1605</v>
      </c>
    </row>
    <row r="58" spans="1:7">
      <c r="A58" s="1978"/>
      <c r="B58" s="1412" t="s">
        <v>1724</v>
      </c>
      <c r="C58" s="1413">
        <v>1</v>
      </c>
      <c r="D58" s="1414">
        <v>0.2304147465437788</v>
      </c>
      <c r="E58" s="1414">
        <v>0.2304147465437788</v>
      </c>
      <c r="F58" s="1415">
        <v>78.341013824884797</v>
      </c>
      <c r="G58" t="s">
        <v>1394</v>
      </c>
    </row>
    <row r="59" spans="1:7" ht="48">
      <c r="A59" s="1978"/>
      <c r="B59" s="1412" t="s">
        <v>1725</v>
      </c>
      <c r="C59" s="1413">
        <v>1</v>
      </c>
      <c r="D59" s="1414">
        <v>0.2304147465437788</v>
      </c>
      <c r="E59" s="1414">
        <v>0.2304147465437788</v>
      </c>
      <c r="F59" s="1415">
        <v>78.571428571428569</v>
      </c>
      <c r="G59" t="s">
        <v>1605</v>
      </c>
    </row>
    <row r="60" spans="1:7">
      <c r="A60" s="1978"/>
      <c r="B60" s="1412" t="s">
        <v>1726</v>
      </c>
      <c r="C60" s="1413">
        <v>1</v>
      </c>
      <c r="D60" s="1414">
        <v>0.2304147465437788</v>
      </c>
      <c r="E60" s="1414">
        <v>0.2304147465437788</v>
      </c>
      <c r="F60" s="1415">
        <v>78.801843317972356</v>
      </c>
      <c r="G60" t="s">
        <v>1606</v>
      </c>
    </row>
    <row r="61" spans="1:7">
      <c r="A61" s="1978"/>
      <c r="B61" s="1412" t="s">
        <v>1727</v>
      </c>
      <c r="C61" s="1413">
        <v>1</v>
      </c>
      <c r="D61" s="1414">
        <v>0.2304147465437788</v>
      </c>
      <c r="E61" s="1414">
        <v>0.2304147465437788</v>
      </c>
      <c r="F61" s="1415">
        <v>79.032258064516128</v>
      </c>
      <c r="G61" t="s">
        <v>1606</v>
      </c>
    </row>
    <row r="62" spans="1:7" ht="24">
      <c r="A62" s="1978"/>
      <c r="B62" s="1412" t="s">
        <v>1728</v>
      </c>
      <c r="C62" s="1413">
        <v>1</v>
      </c>
      <c r="D62" s="1414">
        <v>0.2304147465437788</v>
      </c>
      <c r="E62" s="1414">
        <v>0.2304147465437788</v>
      </c>
      <c r="F62" s="1415">
        <v>79.262672811059915</v>
      </c>
      <c r="G62" t="s">
        <v>1606</v>
      </c>
    </row>
    <row r="63" spans="1:7" ht="24">
      <c r="A63" s="1978"/>
      <c r="B63" s="1412" t="s">
        <v>1729</v>
      </c>
      <c r="C63" s="1413">
        <v>2</v>
      </c>
      <c r="D63" s="1414">
        <v>0.46082949308755761</v>
      </c>
      <c r="E63" s="1414">
        <v>0.46082949308755761</v>
      </c>
      <c r="F63" s="1415">
        <v>79.723502304147459</v>
      </c>
      <c r="G63" t="s">
        <v>1606</v>
      </c>
    </row>
    <row r="64" spans="1:7">
      <c r="A64" s="1978"/>
      <c r="B64" s="1412" t="s">
        <v>1730</v>
      </c>
      <c r="C64" s="1413">
        <v>3</v>
      </c>
      <c r="D64" s="1414">
        <v>0.69124423963133641</v>
      </c>
      <c r="E64" s="1414">
        <v>0.69124423963133641</v>
      </c>
      <c r="F64" s="1415">
        <v>80.414746543778804</v>
      </c>
      <c r="G64" t="s">
        <v>1606</v>
      </c>
    </row>
    <row r="65" spans="1:7">
      <c r="A65" s="1978"/>
      <c r="B65" s="1412" t="s">
        <v>1731</v>
      </c>
      <c r="C65" s="1413">
        <v>1</v>
      </c>
      <c r="D65" s="1414">
        <v>0.2304147465437788</v>
      </c>
      <c r="E65" s="1414">
        <v>0.2304147465437788</v>
      </c>
      <c r="F65" s="1415">
        <v>80.645161290322577</v>
      </c>
      <c r="G65" t="s">
        <v>1394</v>
      </c>
    </row>
    <row r="66" spans="1:7" ht="24">
      <c r="A66" s="1978"/>
      <c r="B66" s="1412" t="s">
        <v>1732</v>
      </c>
      <c r="C66" s="1413">
        <v>1</v>
      </c>
      <c r="D66" s="1414">
        <v>0.2304147465437788</v>
      </c>
      <c r="E66" s="1414">
        <v>0.2304147465437788</v>
      </c>
      <c r="F66" s="1415">
        <v>80.875576036866363</v>
      </c>
      <c r="G66" t="s">
        <v>1394</v>
      </c>
    </row>
    <row r="67" spans="1:7">
      <c r="A67" s="1978"/>
      <c r="B67" s="1412" t="s">
        <v>1733</v>
      </c>
      <c r="C67" s="1413">
        <v>1</v>
      </c>
      <c r="D67" s="1414">
        <v>0.2304147465437788</v>
      </c>
      <c r="E67" s="1414">
        <v>0.2304147465437788</v>
      </c>
      <c r="F67" s="1415">
        <v>81.105990783410135</v>
      </c>
      <c r="G67" t="s">
        <v>1606</v>
      </c>
    </row>
    <row r="68" spans="1:7">
      <c r="A68" s="1978"/>
      <c r="B68" s="1412" t="s">
        <v>1734</v>
      </c>
      <c r="C68" s="1413">
        <v>1</v>
      </c>
      <c r="D68" s="1414">
        <v>0.2304147465437788</v>
      </c>
      <c r="E68" s="1414">
        <v>0.2304147465437788</v>
      </c>
      <c r="F68" s="1415">
        <v>81.336405529953907</v>
      </c>
      <c r="G68" t="s">
        <v>1394</v>
      </c>
    </row>
    <row r="69" spans="1:7" ht="24">
      <c r="A69" s="1978"/>
      <c r="B69" s="1412" t="s">
        <v>1735</v>
      </c>
      <c r="C69" s="1413">
        <v>1</v>
      </c>
      <c r="D69" s="1414">
        <v>0.2304147465437788</v>
      </c>
      <c r="E69" s="1414">
        <v>0.2304147465437788</v>
      </c>
      <c r="F69" s="1415">
        <v>81.566820276497694</v>
      </c>
      <c r="G69" t="s">
        <v>1605</v>
      </c>
    </row>
    <row r="70" spans="1:7">
      <c r="A70" s="1978"/>
      <c r="B70" s="1412" t="s">
        <v>1736</v>
      </c>
      <c r="C70" s="1413">
        <v>10</v>
      </c>
      <c r="D70" s="1416">
        <v>2.3041474654377883</v>
      </c>
      <c r="E70" s="1416">
        <v>2.3041474654377883</v>
      </c>
      <c r="F70" s="1415">
        <v>83.870967741935488</v>
      </c>
      <c r="G70" t="s">
        <v>1394</v>
      </c>
    </row>
    <row r="71" spans="1:7">
      <c r="A71" s="1978"/>
      <c r="B71" s="1412" t="s">
        <v>1737</v>
      </c>
      <c r="C71" s="1413">
        <v>1</v>
      </c>
      <c r="D71" s="1414">
        <v>0.2304147465437788</v>
      </c>
      <c r="E71" s="1414">
        <v>0.2304147465437788</v>
      </c>
      <c r="F71" s="1415">
        <v>84.10138248847926</v>
      </c>
      <c r="G71" t="s">
        <v>1394</v>
      </c>
    </row>
    <row r="72" spans="1:7" ht="36">
      <c r="A72" s="1978"/>
      <c r="B72" s="1412" t="s">
        <v>1738</v>
      </c>
      <c r="C72" s="1413">
        <v>1</v>
      </c>
      <c r="D72" s="1414">
        <v>0.2304147465437788</v>
      </c>
      <c r="E72" s="1414">
        <v>0.2304147465437788</v>
      </c>
      <c r="F72" s="1415">
        <v>84.331797235023046</v>
      </c>
      <c r="G72" t="s">
        <v>1394</v>
      </c>
    </row>
    <row r="73" spans="1:7" ht="36">
      <c r="A73" s="1978"/>
      <c r="B73" s="1412" t="s">
        <v>1739</v>
      </c>
      <c r="C73" s="1413">
        <v>1</v>
      </c>
      <c r="D73" s="1414">
        <v>0.2304147465437788</v>
      </c>
      <c r="E73" s="1414">
        <v>0.2304147465437788</v>
      </c>
      <c r="F73" s="1415">
        <v>84.562211981566819</v>
      </c>
      <c r="G73" t="s">
        <v>1394</v>
      </c>
    </row>
    <row r="74" spans="1:7" ht="24">
      <c r="A74" s="1978"/>
      <c r="B74" s="1412" t="s">
        <v>1740</v>
      </c>
      <c r="C74" s="1413">
        <v>1</v>
      </c>
      <c r="D74" s="1414">
        <v>0.2304147465437788</v>
      </c>
      <c r="E74" s="1414">
        <v>0.2304147465437788</v>
      </c>
      <c r="F74" s="1415">
        <v>84.792626728110605</v>
      </c>
      <c r="G74" t="s">
        <v>1606</v>
      </c>
    </row>
    <row r="75" spans="1:7">
      <c r="A75" s="1978"/>
      <c r="B75" s="1412" t="s">
        <v>1741</v>
      </c>
      <c r="C75" s="1413">
        <v>1</v>
      </c>
      <c r="D75" s="1414">
        <v>0.2304147465437788</v>
      </c>
      <c r="E75" s="1414">
        <v>0.2304147465437788</v>
      </c>
      <c r="F75" s="1415">
        <v>85.023041474654377</v>
      </c>
      <c r="G75" t="s">
        <v>1394</v>
      </c>
    </row>
    <row r="76" spans="1:7">
      <c r="A76" s="1978"/>
      <c r="B76" s="1412" t="s">
        <v>1742</v>
      </c>
      <c r="C76" s="1413">
        <v>3</v>
      </c>
      <c r="D76" s="1414">
        <v>0.69124423963133641</v>
      </c>
      <c r="E76" s="1414">
        <v>0.69124423963133641</v>
      </c>
      <c r="F76" s="1415">
        <v>85.714285714285708</v>
      </c>
      <c r="G76" t="s">
        <v>1606</v>
      </c>
    </row>
    <row r="77" spans="1:7">
      <c r="A77" s="1978"/>
      <c r="B77" s="1412" t="s">
        <v>1743</v>
      </c>
      <c r="C77" s="1413">
        <v>1</v>
      </c>
      <c r="D77" s="1414">
        <v>0.2304147465437788</v>
      </c>
      <c r="E77" s="1414">
        <v>0.2304147465437788</v>
      </c>
      <c r="F77" s="1415">
        <v>85.944700460829495</v>
      </c>
      <c r="G77" t="s">
        <v>1605</v>
      </c>
    </row>
    <row r="78" spans="1:7" ht="24">
      <c r="A78" s="1978"/>
      <c r="B78" s="1412" t="s">
        <v>1744</v>
      </c>
      <c r="C78" s="1413">
        <v>1</v>
      </c>
      <c r="D78" s="1414">
        <v>0.2304147465437788</v>
      </c>
      <c r="E78" s="1414">
        <v>0.2304147465437788</v>
      </c>
      <c r="F78" s="1415">
        <v>86.175115207373281</v>
      </c>
      <c r="G78" t="s">
        <v>1605</v>
      </c>
    </row>
    <row r="79" spans="1:7" ht="24">
      <c r="A79" s="1978"/>
      <c r="B79" s="1412" t="s">
        <v>1745</v>
      </c>
      <c r="C79" s="1413">
        <v>1</v>
      </c>
      <c r="D79" s="1414">
        <v>0.2304147465437788</v>
      </c>
      <c r="E79" s="1414">
        <v>0.2304147465437788</v>
      </c>
      <c r="F79" s="1415">
        <v>86.405529953917053</v>
      </c>
      <c r="G79" t="s">
        <v>1606</v>
      </c>
    </row>
    <row r="80" spans="1:7" ht="24">
      <c r="A80" s="1978"/>
      <c r="B80" s="1412" t="s">
        <v>1746</v>
      </c>
      <c r="C80" s="1413">
        <v>1</v>
      </c>
      <c r="D80" s="1414">
        <v>0.2304147465437788</v>
      </c>
      <c r="E80" s="1414">
        <v>0.2304147465437788</v>
      </c>
      <c r="F80" s="1415">
        <v>86.635944700460826</v>
      </c>
      <c r="G80" t="s">
        <v>1606</v>
      </c>
    </row>
    <row r="81" spans="1:7">
      <c r="A81" s="1978"/>
      <c r="B81" s="1412" t="s">
        <v>1747</v>
      </c>
      <c r="C81" s="1413">
        <v>1</v>
      </c>
      <c r="D81" s="1414">
        <v>0.2304147465437788</v>
      </c>
      <c r="E81" s="1414">
        <v>0.2304147465437788</v>
      </c>
      <c r="F81" s="1415">
        <v>86.866359447004598</v>
      </c>
      <c r="G81" t="s">
        <v>1606</v>
      </c>
    </row>
    <row r="82" spans="1:7" ht="36">
      <c r="A82" s="1978"/>
      <c r="B82" s="1412" t="s">
        <v>1748</v>
      </c>
      <c r="C82" s="1413">
        <v>1</v>
      </c>
      <c r="D82" s="1414">
        <v>0.2304147465437788</v>
      </c>
      <c r="E82" s="1414">
        <v>0.2304147465437788</v>
      </c>
      <c r="F82" s="1415">
        <v>87.096774193548384</v>
      </c>
      <c r="G82" t="s">
        <v>1606</v>
      </c>
    </row>
    <row r="83" spans="1:7">
      <c r="A83" s="1978"/>
      <c r="B83" s="1412" t="s">
        <v>1749</v>
      </c>
      <c r="C83" s="1413">
        <v>2</v>
      </c>
      <c r="D83" s="1414">
        <v>0.46082949308755761</v>
      </c>
      <c r="E83" s="1414">
        <v>0.46082949308755761</v>
      </c>
      <c r="F83" s="1415">
        <v>87.557603686635943</v>
      </c>
      <c r="G83" t="s">
        <v>1606</v>
      </c>
    </row>
    <row r="84" spans="1:7" ht="36">
      <c r="A84" s="1978"/>
      <c r="B84" s="1412" t="s">
        <v>1750</v>
      </c>
      <c r="C84" s="1413">
        <v>1</v>
      </c>
      <c r="D84" s="1414">
        <v>0.2304147465437788</v>
      </c>
      <c r="E84" s="1414">
        <v>0.2304147465437788</v>
      </c>
      <c r="F84" s="1415">
        <v>87.78801843317973</v>
      </c>
      <c r="G84" t="s">
        <v>1606</v>
      </c>
    </row>
    <row r="85" spans="1:7">
      <c r="A85" s="1978"/>
      <c r="B85" s="1412" t="s">
        <v>1751</v>
      </c>
      <c r="C85" s="1413">
        <v>1</v>
      </c>
      <c r="D85" s="1414">
        <v>0.2304147465437788</v>
      </c>
      <c r="E85" s="1414">
        <v>0.2304147465437788</v>
      </c>
      <c r="F85" s="1415">
        <v>88.018433179723502</v>
      </c>
      <c r="G85" t="s">
        <v>1606</v>
      </c>
    </row>
    <row r="86" spans="1:7" ht="24">
      <c r="A86" s="1978"/>
      <c r="B86" s="1412" t="s">
        <v>1752</v>
      </c>
      <c r="C86" s="1413">
        <v>1</v>
      </c>
      <c r="D86" s="1414">
        <v>0.2304147465437788</v>
      </c>
      <c r="E86" s="1414">
        <v>0.2304147465437788</v>
      </c>
      <c r="F86" s="1415">
        <v>88.248847926267288</v>
      </c>
      <c r="G86" t="s">
        <v>1606</v>
      </c>
    </row>
    <row r="87" spans="1:7">
      <c r="A87" s="1978"/>
      <c r="B87" s="1412" t="s">
        <v>1753</v>
      </c>
      <c r="C87" s="1413">
        <v>1</v>
      </c>
      <c r="D87" s="1414">
        <v>0.2304147465437788</v>
      </c>
      <c r="E87" s="1414">
        <v>0.2304147465437788</v>
      </c>
      <c r="F87" s="1415">
        <v>88.47926267281106</v>
      </c>
      <c r="G87" t="s">
        <v>1606</v>
      </c>
    </row>
    <row r="88" spans="1:7">
      <c r="A88" s="1978"/>
      <c r="B88" s="1412" t="s">
        <v>233</v>
      </c>
      <c r="C88" s="1413">
        <v>1</v>
      </c>
      <c r="D88" s="1414">
        <v>0.2304147465437788</v>
      </c>
      <c r="E88" s="1414">
        <v>0.2304147465437788</v>
      </c>
      <c r="F88" s="1415">
        <v>88.709677419354833</v>
      </c>
      <c r="G88" t="s">
        <v>1394</v>
      </c>
    </row>
    <row r="89" spans="1:7">
      <c r="A89" s="1978"/>
      <c r="B89" s="1412" t="s">
        <v>1754</v>
      </c>
      <c r="C89" s="1413">
        <v>1</v>
      </c>
      <c r="D89" s="1414">
        <v>0.2304147465437788</v>
      </c>
      <c r="E89" s="1414">
        <v>0.2304147465437788</v>
      </c>
      <c r="F89" s="1415">
        <v>88.940092165898619</v>
      </c>
      <c r="G89" t="s">
        <v>1605</v>
      </c>
    </row>
    <row r="90" spans="1:7">
      <c r="A90" s="1978"/>
      <c r="B90" s="1412" t="s">
        <v>1755</v>
      </c>
      <c r="C90" s="1413">
        <v>1</v>
      </c>
      <c r="D90" s="1414">
        <v>0.2304147465437788</v>
      </c>
      <c r="E90" s="1414">
        <v>0.2304147465437788</v>
      </c>
      <c r="F90" s="1415">
        <v>89.170506912442391</v>
      </c>
      <c r="G90" t="s">
        <v>1394</v>
      </c>
    </row>
    <row r="91" spans="1:7" ht="36">
      <c r="A91" s="1978"/>
      <c r="B91" s="1412" t="s">
        <v>1756</v>
      </c>
      <c r="C91" s="1413">
        <v>1</v>
      </c>
      <c r="D91" s="1414">
        <v>0.2304147465437788</v>
      </c>
      <c r="E91" s="1414">
        <v>0.2304147465437788</v>
      </c>
      <c r="F91" s="1415">
        <v>89.400921658986178</v>
      </c>
      <c r="G91" t="s">
        <v>1394</v>
      </c>
    </row>
    <row r="92" spans="1:7" ht="24">
      <c r="A92" s="1978"/>
      <c r="B92" s="1412" t="s">
        <v>1757</v>
      </c>
      <c r="C92" s="1413">
        <v>1</v>
      </c>
      <c r="D92" s="1414">
        <v>0.2304147465437788</v>
      </c>
      <c r="E92" s="1414">
        <v>0.2304147465437788</v>
      </c>
      <c r="F92" s="1415">
        <v>89.63133640552995</v>
      </c>
      <c r="G92" t="s">
        <v>1606</v>
      </c>
    </row>
    <row r="93" spans="1:7">
      <c r="A93" s="1978"/>
      <c r="B93" s="1412" t="s">
        <v>1758</v>
      </c>
      <c r="C93" s="1413">
        <v>1</v>
      </c>
      <c r="D93" s="1414">
        <v>0.2304147465437788</v>
      </c>
      <c r="E93" s="1414">
        <v>0.2304147465437788</v>
      </c>
      <c r="F93" s="1415">
        <v>89.861751152073737</v>
      </c>
      <c r="G93" t="s">
        <v>1605</v>
      </c>
    </row>
    <row r="94" spans="1:7" ht="24">
      <c r="A94" s="1978"/>
      <c r="B94" s="1412" t="s">
        <v>1759</v>
      </c>
      <c r="C94" s="1413">
        <v>1</v>
      </c>
      <c r="D94" s="1414">
        <v>0.2304147465437788</v>
      </c>
      <c r="E94" s="1414">
        <v>0.2304147465437788</v>
      </c>
      <c r="F94" s="1415">
        <v>90.092165898617509</v>
      </c>
      <c r="G94" t="s">
        <v>1605</v>
      </c>
    </row>
    <row r="95" spans="1:7">
      <c r="A95" s="1978"/>
      <c r="B95" s="1412" t="s">
        <v>1760</v>
      </c>
      <c r="C95" s="1413">
        <v>1</v>
      </c>
      <c r="D95" s="1414">
        <v>0.2304147465437788</v>
      </c>
      <c r="E95" s="1414">
        <v>0.2304147465437788</v>
      </c>
      <c r="F95" s="1415">
        <v>90.322580645161281</v>
      </c>
      <c r="G95" t="s">
        <v>1605</v>
      </c>
    </row>
    <row r="96" spans="1:7" ht="24">
      <c r="A96" s="1978"/>
      <c r="B96" s="1412" t="s">
        <v>1761</v>
      </c>
      <c r="C96" s="1413">
        <v>1</v>
      </c>
      <c r="D96" s="1414">
        <v>0.2304147465437788</v>
      </c>
      <c r="E96" s="1414">
        <v>0.2304147465437788</v>
      </c>
      <c r="F96" s="1415">
        <v>90.552995391705068</v>
      </c>
      <c r="G96" t="s">
        <v>1606</v>
      </c>
    </row>
    <row r="97" spans="1:7">
      <c r="A97" s="1978"/>
      <c r="B97" s="1412" t="s">
        <v>1762</v>
      </c>
      <c r="C97" s="1413">
        <v>1</v>
      </c>
      <c r="D97" s="1414">
        <v>0.2304147465437788</v>
      </c>
      <c r="E97" s="1414">
        <v>0.2304147465437788</v>
      </c>
      <c r="F97" s="1415">
        <v>90.78341013824884</v>
      </c>
      <c r="G97" t="s">
        <v>1606</v>
      </c>
    </row>
    <row r="98" spans="1:7" ht="24">
      <c r="A98" s="1978"/>
      <c r="B98" s="1412" t="s">
        <v>1763</v>
      </c>
      <c r="C98" s="1413">
        <v>1</v>
      </c>
      <c r="D98" s="1414">
        <v>0.2304147465437788</v>
      </c>
      <c r="E98" s="1414">
        <v>0.2304147465437788</v>
      </c>
      <c r="F98" s="1415">
        <v>91.013824884792626</v>
      </c>
      <c r="G98" t="s">
        <v>1394</v>
      </c>
    </row>
    <row r="99" spans="1:7">
      <c r="A99" s="1978"/>
      <c r="B99" s="1412" t="s">
        <v>1764</v>
      </c>
      <c r="C99" s="1413">
        <v>1</v>
      </c>
      <c r="D99" s="1414">
        <v>0.2304147465437788</v>
      </c>
      <c r="E99" s="1414">
        <v>0.2304147465437788</v>
      </c>
      <c r="F99" s="1415">
        <v>91.244239631336413</v>
      </c>
      <c r="G99" t="s">
        <v>1606</v>
      </c>
    </row>
    <row r="100" spans="1:7" ht="36">
      <c r="A100" s="1978"/>
      <c r="B100" s="1412" t="s">
        <v>1765</v>
      </c>
      <c r="C100" s="1413">
        <v>1</v>
      </c>
      <c r="D100" s="1414">
        <v>0.2304147465437788</v>
      </c>
      <c r="E100" s="1414">
        <v>0.2304147465437788</v>
      </c>
      <c r="F100" s="1415">
        <v>91.474654377880185</v>
      </c>
      <c r="G100" t="s">
        <v>1606</v>
      </c>
    </row>
    <row r="101" spans="1:7">
      <c r="A101" s="1978"/>
      <c r="B101" s="1412" t="s">
        <v>1766</v>
      </c>
      <c r="C101" s="1413">
        <v>15</v>
      </c>
      <c r="D101" s="1416">
        <v>3.4562211981566824</v>
      </c>
      <c r="E101" s="1416">
        <v>3.4562211981566824</v>
      </c>
      <c r="F101" s="1415">
        <v>94.930875576036868</v>
      </c>
      <c r="G101" t="s">
        <v>1606</v>
      </c>
    </row>
    <row r="102" spans="1:7">
      <c r="A102" s="1978"/>
      <c r="B102" s="1412" t="s">
        <v>1767</v>
      </c>
      <c r="C102" s="1413">
        <v>1</v>
      </c>
      <c r="D102" s="1414">
        <v>0.2304147465437788</v>
      </c>
      <c r="E102" s="1414">
        <v>0.2304147465437788</v>
      </c>
      <c r="F102" s="1415">
        <v>95.161290322580655</v>
      </c>
      <c r="G102" t="s">
        <v>1606</v>
      </c>
    </row>
    <row r="103" spans="1:7">
      <c r="A103" s="1978"/>
      <c r="B103" s="1412" t="s">
        <v>1768</v>
      </c>
      <c r="C103" s="1413">
        <v>1</v>
      </c>
      <c r="D103" s="1414">
        <v>0.2304147465437788</v>
      </c>
      <c r="E103" s="1414">
        <v>0.2304147465437788</v>
      </c>
      <c r="F103" s="1415">
        <v>95.391705069124427</v>
      </c>
      <c r="G103" t="s">
        <v>1605</v>
      </c>
    </row>
    <row r="104" spans="1:7" ht="48">
      <c r="A104" s="1978"/>
      <c r="B104" s="1412" t="s">
        <v>1769</v>
      </c>
      <c r="C104" s="1413">
        <v>1</v>
      </c>
      <c r="D104" s="1414">
        <v>0.2304147465437788</v>
      </c>
      <c r="E104" s="1414">
        <v>0.2304147465437788</v>
      </c>
      <c r="F104" s="1415">
        <v>95.622119815668199</v>
      </c>
      <c r="G104" t="s">
        <v>1606</v>
      </c>
    </row>
    <row r="105" spans="1:7" ht="24">
      <c r="A105" s="1978"/>
      <c r="B105" s="1412" t="s">
        <v>1770</v>
      </c>
      <c r="C105" s="1413">
        <v>1</v>
      </c>
      <c r="D105" s="1414">
        <v>0.2304147465437788</v>
      </c>
      <c r="E105" s="1414">
        <v>0.2304147465437788</v>
      </c>
      <c r="F105" s="1415">
        <v>95.852534562211972</v>
      </c>
      <c r="G105" t="s">
        <v>1606</v>
      </c>
    </row>
    <row r="106" spans="1:7" ht="24">
      <c r="A106" s="1978"/>
      <c r="B106" s="1412" t="s">
        <v>1771</v>
      </c>
      <c r="C106" s="1413">
        <v>1</v>
      </c>
      <c r="D106" s="1414">
        <v>0.2304147465437788</v>
      </c>
      <c r="E106" s="1414">
        <v>0.2304147465437788</v>
      </c>
      <c r="F106" s="1415">
        <v>96.082949308755758</v>
      </c>
      <c r="G106" t="s">
        <v>1606</v>
      </c>
    </row>
    <row r="107" spans="1:7" ht="24">
      <c r="A107" s="1978"/>
      <c r="B107" s="1412" t="s">
        <v>1772</v>
      </c>
      <c r="C107" s="1413">
        <v>1</v>
      </c>
      <c r="D107" s="1414">
        <v>0.2304147465437788</v>
      </c>
      <c r="E107" s="1414">
        <v>0.2304147465437788</v>
      </c>
      <c r="F107" s="1415">
        <v>96.313364055299544</v>
      </c>
      <c r="G107" t="s">
        <v>1606</v>
      </c>
    </row>
    <row r="108" spans="1:7">
      <c r="A108" s="1978"/>
      <c r="B108" s="1412" t="s">
        <v>1379</v>
      </c>
      <c r="C108" s="1413">
        <v>1</v>
      </c>
      <c r="D108" s="1414">
        <v>0.2304147465437788</v>
      </c>
      <c r="E108" s="1414">
        <v>0.2304147465437788</v>
      </c>
      <c r="F108" s="1415">
        <v>96.543778801843317</v>
      </c>
      <c r="G108" t="s">
        <v>1606</v>
      </c>
    </row>
    <row r="109" spans="1:7">
      <c r="A109" s="1978"/>
      <c r="B109" s="1412" t="s">
        <v>1773</v>
      </c>
      <c r="C109" s="1413">
        <v>1</v>
      </c>
      <c r="D109" s="1414">
        <v>0.2304147465437788</v>
      </c>
      <c r="E109" s="1414">
        <v>0.2304147465437788</v>
      </c>
      <c r="F109" s="1415">
        <v>96.774193548387103</v>
      </c>
      <c r="G109" t="s">
        <v>1606</v>
      </c>
    </row>
    <row r="110" spans="1:7">
      <c r="A110" s="1978"/>
      <c r="B110" s="1412" t="s">
        <v>1774</v>
      </c>
      <c r="C110" s="1413">
        <v>9</v>
      </c>
      <c r="D110" s="1416">
        <v>2.0737327188940093</v>
      </c>
      <c r="E110" s="1416">
        <v>2.0737327188940093</v>
      </c>
      <c r="F110" s="1415">
        <v>98.84792626728111</v>
      </c>
      <c r="G110" t="s">
        <v>1606</v>
      </c>
    </row>
    <row r="111" spans="1:7" ht="24">
      <c r="A111" s="1978"/>
      <c r="B111" s="1412" t="s">
        <v>1775</v>
      </c>
      <c r="C111" s="1413">
        <v>1</v>
      </c>
      <c r="D111" s="1414">
        <v>0.2304147465437788</v>
      </c>
      <c r="E111" s="1414">
        <v>0.2304147465437788</v>
      </c>
      <c r="F111" s="1415">
        <v>99.078341013824883</v>
      </c>
      <c r="G111" t="s">
        <v>1606</v>
      </c>
    </row>
    <row r="112" spans="1:7" ht="24">
      <c r="A112" s="1978"/>
      <c r="B112" s="1412" t="s">
        <v>1776</v>
      </c>
      <c r="C112" s="1413">
        <v>1</v>
      </c>
      <c r="D112" s="1414">
        <v>0.2304147465437788</v>
      </c>
      <c r="E112" s="1414">
        <v>0.2304147465437788</v>
      </c>
      <c r="F112" s="1415">
        <v>99.308755760368655</v>
      </c>
      <c r="G112" t="s">
        <v>1606</v>
      </c>
    </row>
    <row r="113" spans="1:7" ht="24">
      <c r="A113" s="1978"/>
      <c r="B113" s="1412" t="s">
        <v>1777</v>
      </c>
      <c r="C113" s="1413">
        <v>1</v>
      </c>
      <c r="D113" s="1414">
        <v>0.2304147465437788</v>
      </c>
      <c r="E113" s="1414">
        <v>0.2304147465437788</v>
      </c>
      <c r="F113" s="1415">
        <v>99.539170506912441</v>
      </c>
      <c r="G113" t="s">
        <v>1394</v>
      </c>
    </row>
    <row r="114" spans="1:7">
      <c r="A114" s="1978"/>
      <c r="B114" s="1412" t="s">
        <v>1778</v>
      </c>
      <c r="C114" s="1413">
        <v>1</v>
      </c>
      <c r="D114" s="1414">
        <v>0.2304147465437788</v>
      </c>
      <c r="E114" s="1414">
        <v>0.2304147465437788</v>
      </c>
      <c r="F114" s="1415">
        <v>99.769585253456214</v>
      </c>
      <c r="G114" t="s">
        <v>1394</v>
      </c>
    </row>
    <row r="115" spans="1:7" ht="24">
      <c r="A115" s="1978"/>
      <c r="B115" s="1412" t="s">
        <v>1779</v>
      </c>
      <c r="C115" s="1413">
        <v>1</v>
      </c>
      <c r="D115" s="1414">
        <v>0.2304147465437788</v>
      </c>
      <c r="E115" s="1414">
        <v>0.2304147465437788</v>
      </c>
      <c r="F115" s="1415">
        <v>100</v>
      </c>
      <c r="G115" t="s">
        <v>1606</v>
      </c>
    </row>
    <row r="116" spans="1:7" ht="15.75" thickBot="1">
      <c r="A116" s="1979"/>
      <c r="B116" s="1417" t="s">
        <v>392</v>
      </c>
      <c r="C116" s="1418">
        <v>434</v>
      </c>
      <c r="D116" s="1419">
        <v>100</v>
      </c>
      <c r="E116" s="1419">
        <v>100</v>
      </c>
      <c r="F116" s="1420"/>
    </row>
    <row r="117" spans="1:7" ht="15.75" thickTop="1"/>
  </sheetData>
  <autoFilter ref="G2:G117" xr:uid="{00000000-0009-0000-0000-00000E000000}"/>
  <mergeCells count="3">
    <mergeCell ref="A2:F2"/>
    <mergeCell ref="A3:B3"/>
    <mergeCell ref="A4:A116"/>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39997558519241921"/>
  </sheetPr>
  <dimension ref="A1:Z45"/>
  <sheetViews>
    <sheetView topLeftCell="A22" zoomScale="85" zoomScaleNormal="85" workbookViewId="0">
      <selection activeCell="T24" sqref="T24"/>
    </sheetView>
  </sheetViews>
  <sheetFormatPr baseColWidth="10" defaultColWidth="9.140625" defaultRowHeight="15"/>
  <cols>
    <col min="1" max="2" width="22.7109375" customWidth="1"/>
    <col min="3" max="3" width="11.140625" customWidth="1"/>
    <col min="4" max="4" width="10.5703125" customWidth="1"/>
    <col min="5" max="5" width="11.140625" customWidth="1"/>
    <col min="6" max="6" width="10.5703125" customWidth="1"/>
    <col min="7" max="7" width="11.140625" customWidth="1"/>
    <col min="8" max="8" width="10.5703125" customWidth="1"/>
    <col min="9" max="9" width="11.140625" customWidth="1"/>
    <col min="10" max="10" width="10.5703125" customWidth="1"/>
    <col min="11" max="11" width="11.140625" customWidth="1"/>
    <col min="12" max="12" width="10.5703125" customWidth="1"/>
    <col min="13" max="13" width="11.140625" customWidth="1"/>
    <col min="14" max="14" width="10.5703125" customWidth="1"/>
  </cols>
  <sheetData>
    <row r="1" spans="1:26">
      <c r="Z1" s="1313"/>
    </row>
    <row r="2" spans="1:26" ht="18">
      <c r="A2" s="16" t="s">
        <v>248</v>
      </c>
    </row>
    <row r="4" spans="1:26" ht="18" customHeight="1" thickBot="1">
      <c r="A4" s="1983" t="s">
        <v>68</v>
      </c>
      <c r="B4" s="1983"/>
      <c r="C4" s="1983"/>
      <c r="D4" s="1983"/>
      <c r="E4" s="1983"/>
      <c r="F4" s="1983"/>
      <c r="G4" s="1983"/>
      <c r="H4" s="1983"/>
      <c r="I4" s="1983"/>
      <c r="J4" s="1983"/>
      <c r="K4" s="1983"/>
      <c r="L4" s="1983"/>
      <c r="M4" s="1983"/>
      <c r="N4" s="1983"/>
      <c r="P4" s="548"/>
    </row>
    <row r="5" spans="1:26" ht="15" customHeight="1" thickTop="1">
      <c r="A5" s="1984" t="s">
        <v>183</v>
      </c>
      <c r="B5" s="1984"/>
      <c r="C5" s="1987" t="s">
        <v>69</v>
      </c>
      <c r="D5" s="1987"/>
      <c r="E5" s="1987"/>
      <c r="F5" s="1987"/>
      <c r="G5" s="1987"/>
      <c r="H5" s="1987"/>
      <c r="I5" s="1987"/>
      <c r="J5" s="1987"/>
      <c r="K5" s="1987"/>
      <c r="L5" s="1987"/>
      <c r="M5" s="1987"/>
      <c r="N5" s="1987"/>
      <c r="P5" s="548"/>
    </row>
    <row r="6" spans="1:26" ht="15" customHeight="1">
      <c r="A6" s="1985"/>
      <c r="B6" s="1985"/>
      <c r="C6" s="1988" t="s">
        <v>70</v>
      </c>
      <c r="D6" s="1988"/>
      <c r="E6" s="1988" t="s">
        <v>71</v>
      </c>
      <c r="F6" s="1988"/>
      <c r="G6" s="1988" t="s">
        <v>72</v>
      </c>
      <c r="H6" s="1988"/>
      <c r="I6" s="1988" t="s">
        <v>73</v>
      </c>
      <c r="J6" s="1988"/>
      <c r="K6" s="1988" t="s">
        <v>74</v>
      </c>
      <c r="L6" s="1988"/>
      <c r="M6" s="1988" t="s">
        <v>518</v>
      </c>
      <c r="N6" s="1988"/>
      <c r="P6" s="548"/>
    </row>
    <row r="7" spans="1:26" ht="15" customHeight="1" thickBot="1">
      <c r="A7" s="1986"/>
      <c r="B7" s="1986"/>
      <c r="C7" s="549" t="s">
        <v>520</v>
      </c>
      <c r="D7" s="549" t="s">
        <v>519</v>
      </c>
      <c r="E7" s="549" t="s">
        <v>520</v>
      </c>
      <c r="F7" s="549" t="s">
        <v>519</v>
      </c>
      <c r="G7" s="549" t="s">
        <v>520</v>
      </c>
      <c r="H7" s="549" t="s">
        <v>519</v>
      </c>
      <c r="I7" s="549" t="s">
        <v>520</v>
      </c>
      <c r="J7" s="549" t="s">
        <v>519</v>
      </c>
      <c r="K7" s="549" t="s">
        <v>520</v>
      </c>
      <c r="L7" s="549" t="s">
        <v>519</v>
      </c>
      <c r="M7" s="549" t="s">
        <v>520</v>
      </c>
      <c r="N7" s="549" t="s">
        <v>519</v>
      </c>
      <c r="P7" s="548"/>
    </row>
    <row r="8" spans="1:26" ht="15" customHeight="1" thickTop="1">
      <c r="A8" s="1980" t="s">
        <v>392</v>
      </c>
      <c r="B8" s="1980"/>
      <c r="C8" s="550">
        <v>0.10879629629629629</v>
      </c>
      <c r="D8" s="551">
        <v>47</v>
      </c>
      <c r="E8" s="550">
        <v>0.19212962962962962</v>
      </c>
      <c r="F8" s="551">
        <v>83</v>
      </c>
      <c r="G8" s="550">
        <v>0.13657407407407407</v>
      </c>
      <c r="H8" s="551">
        <v>59</v>
      </c>
      <c r="I8" s="550">
        <v>0.55555555555555558</v>
      </c>
      <c r="J8" s="551">
        <v>240</v>
      </c>
      <c r="K8" s="1224">
        <v>7.0000000000000001E-3</v>
      </c>
      <c r="L8" s="551">
        <v>3</v>
      </c>
      <c r="M8" s="550">
        <v>1</v>
      </c>
      <c r="N8" s="551">
        <v>432</v>
      </c>
      <c r="P8" s="548"/>
    </row>
    <row r="9" spans="1:26" ht="27.95" customHeight="1">
      <c r="A9" s="1981" t="s">
        <v>8</v>
      </c>
      <c r="B9" s="552" t="s">
        <v>397</v>
      </c>
      <c r="C9" s="553">
        <v>8.4337349397590355E-2</v>
      </c>
      <c r="D9" s="554">
        <v>21</v>
      </c>
      <c r="E9" s="553">
        <v>9.2369477911646583E-2</v>
      </c>
      <c r="F9" s="554">
        <v>23</v>
      </c>
      <c r="G9" s="553">
        <v>0.12048192771084337</v>
      </c>
      <c r="H9" s="554">
        <v>30</v>
      </c>
      <c r="I9" s="553">
        <v>0.69076305220883538</v>
      </c>
      <c r="J9" s="554">
        <v>172</v>
      </c>
      <c r="K9" s="553">
        <v>1.2048192771084338E-2</v>
      </c>
      <c r="L9" s="554">
        <v>3</v>
      </c>
      <c r="M9" s="553">
        <v>1</v>
      </c>
      <c r="N9" s="554">
        <v>249</v>
      </c>
      <c r="P9" s="548"/>
    </row>
    <row r="10" spans="1:26" ht="15" customHeight="1">
      <c r="A10" s="1981"/>
      <c r="B10" s="552" t="s">
        <v>395</v>
      </c>
      <c r="C10" s="553">
        <v>9.375E-2</v>
      </c>
      <c r="D10" s="554">
        <v>9</v>
      </c>
      <c r="E10" s="553">
        <v>0.53125</v>
      </c>
      <c r="F10" s="554">
        <v>51</v>
      </c>
      <c r="G10" s="553">
        <v>0.1875</v>
      </c>
      <c r="H10" s="554">
        <v>18</v>
      </c>
      <c r="I10" s="553">
        <v>0.1875</v>
      </c>
      <c r="J10" s="554">
        <v>18</v>
      </c>
      <c r="K10" s="553">
        <v>0</v>
      </c>
      <c r="L10" s="554">
        <v>0</v>
      </c>
      <c r="M10" s="553">
        <v>1</v>
      </c>
      <c r="N10" s="554">
        <v>96</v>
      </c>
      <c r="P10" s="548"/>
    </row>
    <row r="11" spans="1:26" ht="15" customHeight="1">
      <c r="A11" s="1981"/>
      <c r="B11" s="552" t="s">
        <v>393</v>
      </c>
      <c r="C11" s="553">
        <v>0.13043478260869565</v>
      </c>
      <c r="D11" s="554">
        <v>6</v>
      </c>
      <c r="E11" s="553">
        <v>8.6956521739130432E-2</v>
      </c>
      <c r="F11" s="554">
        <v>4</v>
      </c>
      <c r="G11" s="553">
        <v>8.6956521739130432E-2</v>
      </c>
      <c r="H11" s="554">
        <v>4</v>
      </c>
      <c r="I11" s="553">
        <v>0.69565217391304346</v>
      </c>
      <c r="J11" s="554">
        <v>32</v>
      </c>
      <c r="K11" s="553">
        <v>0</v>
      </c>
      <c r="L11" s="554">
        <v>0</v>
      </c>
      <c r="M11" s="553">
        <v>1</v>
      </c>
      <c r="N11" s="554">
        <v>46</v>
      </c>
      <c r="P11" s="548"/>
    </row>
    <row r="12" spans="1:26" ht="15" customHeight="1">
      <c r="A12" s="1981"/>
      <c r="B12" s="552" t="s">
        <v>394</v>
      </c>
      <c r="C12" s="553">
        <v>0.27777777777777779</v>
      </c>
      <c r="D12" s="554">
        <v>10</v>
      </c>
      <c r="E12" s="553">
        <v>0.1388888888888889</v>
      </c>
      <c r="F12" s="554">
        <v>5</v>
      </c>
      <c r="G12" s="553">
        <v>8.3333333333333315E-2</v>
      </c>
      <c r="H12" s="554">
        <v>3</v>
      </c>
      <c r="I12" s="553">
        <v>0.5</v>
      </c>
      <c r="J12" s="554">
        <v>18</v>
      </c>
      <c r="K12" s="553">
        <v>0</v>
      </c>
      <c r="L12" s="554">
        <v>0</v>
      </c>
      <c r="M12" s="553">
        <v>1</v>
      </c>
      <c r="N12" s="554">
        <v>36</v>
      </c>
      <c r="P12" s="548"/>
    </row>
    <row r="13" spans="1:26" ht="15" customHeight="1">
      <c r="A13" s="1981"/>
      <c r="B13" s="552" t="s">
        <v>396</v>
      </c>
      <c r="C13" s="553">
        <v>0.2</v>
      </c>
      <c r="D13" s="554">
        <v>1</v>
      </c>
      <c r="E13" s="553">
        <v>0</v>
      </c>
      <c r="F13" s="554">
        <v>0</v>
      </c>
      <c r="G13" s="553">
        <v>0.8</v>
      </c>
      <c r="H13" s="554">
        <v>4</v>
      </c>
      <c r="I13" s="553">
        <v>0</v>
      </c>
      <c r="J13" s="554">
        <v>0</v>
      </c>
      <c r="K13" s="553">
        <v>0</v>
      </c>
      <c r="L13" s="554">
        <v>0</v>
      </c>
      <c r="M13" s="553">
        <v>1</v>
      </c>
      <c r="N13" s="554">
        <v>5</v>
      </c>
      <c r="P13" s="548"/>
    </row>
    <row r="14" spans="1:26" ht="15" customHeight="1">
      <c r="A14" s="1981" t="s">
        <v>9</v>
      </c>
      <c r="B14" s="552" t="s">
        <v>11</v>
      </c>
      <c r="C14" s="553">
        <v>9.6858638743455502E-2</v>
      </c>
      <c r="D14" s="554">
        <v>37</v>
      </c>
      <c r="E14" s="553">
        <v>0.20157068062827224</v>
      </c>
      <c r="F14" s="554">
        <v>77</v>
      </c>
      <c r="G14" s="553">
        <v>0.13612565445026178</v>
      </c>
      <c r="H14" s="554">
        <v>52</v>
      </c>
      <c r="I14" s="553">
        <v>0.55759162303664922</v>
      </c>
      <c r="J14" s="554">
        <v>213</v>
      </c>
      <c r="K14" s="555">
        <v>7.8534031413612562E-3</v>
      </c>
      <c r="L14" s="554">
        <v>3</v>
      </c>
      <c r="M14" s="553">
        <v>1</v>
      </c>
      <c r="N14" s="554">
        <v>382</v>
      </c>
      <c r="P14" s="548"/>
    </row>
    <row r="15" spans="1:26" ht="15" customHeight="1">
      <c r="A15" s="1981"/>
      <c r="B15" s="552" t="s">
        <v>10</v>
      </c>
      <c r="C15" s="553">
        <v>0.2</v>
      </c>
      <c r="D15" s="554">
        <v>10</v>
      </c>
      <c r="E15" s="553">
        <v>0.12</v>
      </c>
      <c r="F15" s="554">
        <v>6</v>
      </c>
      <c r="G15" s="553">
        <v>0.14000000000000001</v>
      </c>
      <c r="H15" s="554">
        <v>7</v>
      </c>
      <c r="I15" s="553">
        <v>0.54</v>
      </c>
      <c r="J15" s="554">
        <v>27</v>
      </c>
      <c r="K15" s="553">
        <v>0</v>
      </c>
      <c r="L15" s="554">
        <v>0</v>
      </c>
      <c r="M15" s="553">
        <v>1</v>
      </c>
      <c r="N15" s="554">
        <v>50</v>
      </c>
      <c r="P15" s="548"/>
    </row>
    <row r="16" spans="1:26" ht="15" customHeight="1">
      <c r="A16" s="1981" t="s">
        <v>521</v>
      </c>
      <c r="B16" s="552" t="s">
        <v>12</v>
      </c>
      <c r="C16" s="553">
        <v>0.13043478260869565</v>
      </c>
      <c r="D16" s="554">
        <v>3</v>
      </c>
      <c r="E16" s="553">
        <v>0.21739130434782608</v>
      </c>
      <c r="F16" s="554">
        <v>5</v>
      </c>
      <c r="G16" s="553">
        <v>0.30434782608695654</v>
      </c>
      <c r="H16" s="554">
        <v>7</v>
      </c>
      <c r="I16" s="553">
        <v>0.34782608695652173</v>
      </c>
      <c r="J16" s="554">
        <v>8</v>
      </c>
      <c r="K16" s="553">
        <v>0</v>
      </c>
      <c r="L16" s="554">
        <v>0</v>
      </c>
      <c r="M16" s="553">
        <v>1</v>
      </c>
      <c r="N16" s="554">
        <v>23</v>
      </c>
      <c r="P16" s="548"/>
    </row>
    <row r="17" spans="1:16" ht="57" customHeight="1">
      <c r="A17" s="1981"/>
      <c r="B17" s="552" t="s">
        <v>13</v>
      </c>
      <c r="C17" s="553">
        <v>0.10757946210268948</v>
      </c>
      <c r="D17" s="554">
        <v>44</v>
      </c>
      <c r="E17" s="553">
        <v>0.19070904645476772</v>
      </c>
      <c r="F17" s="554">
        <v>78</v>
      </c>
      <c r="G17" s="553">
        <v>0.12713936430317849</v>
      </c>
      <c r="H17" s="554">
        <v>52</v>
      </c>
      <c r="I17" s="553">
        <v>0.56723716381418088</v>
      </c>
      <c r="J17" s="554">
        <v>232</v>
      </c>
      <c r="K17" s="555">
        <v>7.3349633251833749E-3</v>
      </c>
      <c r="L17" s="554">
        <v>3</v>
      </c>
      <c r="M17" s="553">
        <v>1</v>
      </c>
      <c r="N17" s="554">
        <v>409</v>
      </c>
      <c r="P17" s="548"/>
    </row>
    <row r="18" spans="1:16" ht="15" customHeight="1">
      <c r="A18" s="1981" t="s">
        <v>14</v>
      </c>
      <c r="B18" s="552" t="s">
        <v>15</v>
      </c>
      <c r="C18" s="553">
        <v>0.1044776119402985</v>
      </c>
      <c r="D18" s="554">
        <v>7</v>
      </c>
      <c r="E18" s="553">
        <v>4.4776119402985072E-2</v>
      </c>
      <c r="F18" s="554">
        <v>3</v>
      </c>
      <c r="G18" s="553">
        <v>7.4626865671641784E-2</v>
      </c>
      <c r="H18" s="554">
        <v>5</v>
      </c>
      <c r="I18" s="553">
        <v>0.77611940298507465</v>
      </c>
      <c r="J18" s="554">
        <v>52</v>
      </c>
      <c r="K18" s="553">
        <v>0</v>
      </c>
      <c r="L18" s="554">
        <v>0</v>
      </c>
      <c r="M18" s="553">
        <v>1</v>
      </c>
      <c r="N18" s="554">
        <v>67</v>
      </c>
      <c r="P18" s="548"/>
    </row>
    <row r="19" spans="1:16" ht="27.95" customHeight="1">
      <c r="A19" s="1981"/>
      <c r="B19" s="552" t="s">
        <v>16</v>
      </c>
      <c r="C19" s="553">
        <v>6.7164179104477612E-2</v>
      </c>
      <c r="D19" s="554">
        <v>9</v>
      </c>
      <c r="E19" s="553">
        <v>0.16417910447761194</v>
      </c>
      <c r="F19" s="554">
        <v>22</v>
      </c>
      <c r="G19" s="553">
        <v>0.1417910447761194</v>
      </c>
      <c r="H19" s="554">
        <v>19</v>
      </c>
      <c r="I19" s="553">
        <v>0.61194029850746268</v>
      </c>
      <c r="J19" s="554">
        <v>82</v>
      </c>
      <c r="K19" s="553">
        <v>1.4925373134328356E-2</v>
      </c>
      <c r="L19" s="554">
        <v>2</v>
      </c>
      <c r="M19" s="553">
        <v>1</v>
      </c>
      <c r="N19" s="554">
        <v>134</v>
      </c>
      <c r="P19" s="548"/>
    </row>
    <row r="20" spans="1:16" ht="27.95" customHeight="1">
      <c r="A20" s="1981"/>
      <c r="B20" s="552" t="s">
        <v>17</v>
      </c>
      <c r="C20" s="553">
        <v>0.12396694214876033</v>
      </c>
      <c r="D20" s="554">
        <v>15</v>
      </c>
      <c r="E20" s="553">
        <v>0.21487603305785125</v>
      </c>
      <c r="F20" s="554">
        <v>26</v>
      </c>
      <c r="G20" s="553">
        <v>0.1487603305785124</v>
      </c>
      <c r="H20" s="554">
        <v>18</v>
      </c>
      <c r="I20" s="553">
        <v>0.51239669421487599</v>
      </c>
      <c r="J20" s="554">
        <v>62</v>
      </c>
      <c r="K20" s="553">
        <v>0</v>
      </c>
      <c r="L20" s="554">
        <v>0</v>
      </c>
      <c r="M20" s="553">
        <v>1</v>
      </c>
      <c r="N20" s="554">
        <v>121</v>
      </c>
      <c r="P20" s="548"/>
    </row>
    <row r="21" spans="1:16" ht="15" customHeight="1">
      <c r="A21" s="1981"/>
      <c r="B21" s="552" t="s">
        <v>18</v>
      </c>
      <c r="C21" s="553">
        <v>0.14545454545454545</v>
      </c>
      <c r="D21" s="554">
        <v>16</v>
      </c>
      <c r="E21" s="553">
        <v>0.29090909090909089</v>
      </c>
      <c r="F21" s="554">
        <v>32</v>
      </c>
      <c r="G21" s="553">
        <v>0.15454545454545454</v>
      </c>
      <c r="H21" s="554">
        <v>17</v>
      </c>
      <c r="I21" s="553">
        <v>0.4</v>
      </c>
      <c r="J21" s="554">
        <v>44</v>
      </c>
      <c r="K21" s="555">
        <v>9.0909090909090905E-3</v>
      </c>
      <c r="L21" s="554">
        <v>1</v>
      </c>
      <c r="M21" s="553">
        <v>1</v>
      </c>
      <c r="N21" s="554">
        <v>110</v>
      </c>
      <c r="P21" s="548"/>
    </row>
    <row r="22" spans="1:16" ht="15" customHeight="1">
      <c r="A22" s="1981" t="s">
        <v>525</v>
      </c>
      <c r="B22" s="552" t="s">
        <v>223</v>
      </c>
      <c r="C22" s="553">
        <v>0.12380952380952381</v>
      </c>
      <c r="D22" s="554">
        <v>26</v>
      </c>
      <c r="E22" s="553">
        <v>0.23333333333333331</v>
      </c>
      <c r="F22" s="554">
        <v>49</v>
      </c>
      <c r="G22" s="553">
        <v>0.13333333333333333</v>
      </c>
      <c r="H22" s="554">
        <v>28</v>
      </c>
      <c r="I22" s="553">
        <v>0.50476190476190474</v>
      </c>
      <c r="J22" s="554">
        <v>106</v>
      </c>
      <c r="K22" s="555">
        <v>4.7619047619047623E-3</v>
      </c>
      <c r="L22" s="554">
        <v>1</v>
      </c>
      <c r="M22" s="553">
        <v>1</v>
      </c>
      <c r="N22" s="554">
        <v>210</v>
      </c>
      <c r="P22" s="548"/>
    </row>
    <row r="23" spans="1:16" ht="15" customHeight="1">
      <c r="A23" s="1981"/>
      <c r="B23" s="552" t="s">
        <v>27</v>
      </c>
      <c r="C23" s="553">
        <v>7.926829268292683E-2</v>
      </c>
      <c r="D23" s="554">
        <v>13</v>
      </c>
      <c r="E23" s="553">
        <v>0.14634146341463414</v>
      </c>
      <c r="F23" s="554">
        <v>24</v>
      </c>
      <c r="G23" s="553">
        <v>0.13414634146341464</v>
      </c>
      <c r="H23" s="554">
        <v>22</v>
      </c>
      <c r="I23" s="553">
        <v>0.62804878048780488</v>
      </c>
      <c r="J23" s="554">
        <v>103</v>
      </c>
      <c r="K23" s="553">
        <v>1.2195121951219513E-2</v>
      </c>
      <c r="L23" s="554">
        <v>2</v>
      </c>
      <c r="M23" s="553">
        <v>1</v>
      </c>
      <c r="N23" s="554">
        <v>164</v>
      </c>
      <c r="P23" s="548"/>
    </row>
    <row r="24" spans="1:16" ht="27.95" customHeight="1">
      <c r="A24" s="1981"/>
      <c r="B24" s="552" t="s">
        <v>526</v>
      </c>
      <c r="C24" s="553">
        <v>8.5106382978723402E-2</v>
      </c>
      <c r="D24" s="554">
        <v>4</v>
      </c>
      <c r="E24" s="553">
        <v>0.1702127659574468</v>
      </c>
      <c r="F24" s="554">
        <v>8</v>
      </c>
      <c r="G24" s="553">
        <v>0.1702127659574468</v>
      </c>
      <c r="H24" s="554">
        <v>8</v>
      </c>
      <c r="I24" s="553">
        <v>0.57446808510638303</v>
      </c>
      <c r="J24" s="554">
        <v>27</v>
      </c>
      <c r="K24" s="553">
        <v>0</v>
      </c>
      <c r="L24" s="554">
        <v>0</v>
      </c>
      <c r="M24" s="553">
        <v>1</v>
      </c>
      <c r="N24" s="554">
        <v>47</v>
      </c>
      <c r="P24" s="548"/>
    </row>
    <row r="25" spans="1:16" ht="27.95" customHeight="1">
      <c r="A25" s="1981"/>
      <c r="B25" s="552" t="s">
        <v>527</v>
      </c>
      <c r="C25" s="553">
        <v>0.44444444444444442</v>
      </c>
      <c r="D25" s="554">
        <v>4</v>
      </c>
      <c r="E25" s="553">
        <v>0.1111111111111111</v>
      </c>
      <c r="F25" s="554">
        <v>1</v>
      </c>
      <c r="G25" s="553">
        <v>0.1111111111111111</v>
      </c>
      <c r="H25" s="554">
        <v>1</v>
      </c>
      <c r="I25" s="553">
        <v>0.33333333333333326</v>
      </c>
      <c r="J25" s="554">
        <v>3</v>
      </c>
      <c r="K25" s="553">
        <v>0</v>
      </c>
      <c r="L25" s="554">
        <v>0</v>
      </c>
      <c r="M25" s="553">
        <v>1</v>
      </c>
      <c r="N25" s="554">
        <v>9</v>
      </c>
      <c r="P25" s="548"/>
    </row>
    <row r="26" spans="1:16" ht="15" customHeight="1">
      <c r="A26" s="1981" t="s">
        <v>24</v>
      </c>
      <c r="B26" s="552" t="s">
        <v>27</v>
      </c>
      <c r="C26" s="553">
        <v>0.10192837465564737</v>
      </c>
      <c r="D26" s="554">
        <v>37</v>
      </c>
      <c r="E26" s="553">
        <v>0.20385674931129474</v>
      </c>
      <c r="F26" s="554">
        <v>74</v>
      </c>
      <c r="G26" s="553">
        <v>0.13223140495867769</v>
      </c>
      <c r="H26" s="554">
        <v>48</v>
      </c>
      <c r="I26" s="553">
        <v>0.55371900826446285</v>
      </c>
      <c r="J26" s="554">
        <v>201</v>
      </c>
      <c r="K26" s="555">
        <v>8.2644628099173556E-3</v>
      </c>
      <c r="L26" s="554">
        <v>3</v>
      </c>
      <c r="M26" s="553">
        <v>1</v>
      </c>
      <c r="N26" s="554">
        <v>363</v>
      </c>
      <c r="P26" s="548"/>
    </row>
    <row r="27" spans="1:16" ht="15" customHeight="1">
      <c r="A27" s="1981"/>
      <c r="B27" s="552" t="s">
        <v>26</v>
      </c>
      <c r="C27" s="553">
        <v>0.1</v>
      </c>
      <c r="D27" s="554">
        <v>5</v>
      </c>
      <c r="E27" s="553">
        <v>0.16</v>
      </c>
      <c r="F27" s="554">
        <v>8</v>
      </c>
      <c r="G27" s="553">
        <v>0.16</v>
      </c>
      <c r="H27" s="554">
        <v>8</v>
      </c>
      <c r="I27" s="553">
        <v>0.57999999999999996</v>
      </c>
      <c r="J27" s="554">
        <v>29</v>
      </c>
      <c r="K27" s="553">
        <v>0</v>
      </c>
      <c r="L27" s="554">
        <v>0</v>
      </c>
      <c r="M27" s="553">
        <v>1</v>
      </c>
      <c r="N27" s="554">
        <v>50</v>
      </c>
      <c r="P27" s="548"/>
    </row>
    <row r="28" spans="1:16" ht="15" customHeight="1">
      <c r="A28" s="1981"/>
      <c r="B28" s="552" t="s">
        <v>25</v>
      </c>
      <c r="C28" s="553">
        <v>0.26315789473684209</v>
      </c>
      <c r="D28" s="554">
        <v>5</v>
      </c>
      <c r="E28" s="553">
        <v>5.2631578947368418E-2</v>
      </c>
      <c r="F28" s="554">
        <v>1</v>
      </c>
      <c r="G28" s="553">
        <v>0.15789473684210525</v>
      </c>
      <c r="H28" s="554">
        <v>3</v>
      </c>
      <c r="I28" s="553">
        <v>0.52631578947368418</v>
      </c>
      <c r="J28" s="554">
        <v>10</v>
      </c>
      <c r="K28" s="553">
        <v>0</v>
      </c>
      <c r="L28" s="554">
        <v>0</v>
      </c>
      <c r="M28" s="553">
        <v>1</v>
      </c>
      <c r="N28" s="554">
        <v>19</v>
      </c>
      <c r="P28" s="548"/>
    </row>
    <row r="29" spans="1:16" ht="15" customHeight="1">
      <c r="A29" s="1981" t="s">
        <v>522</v>
      </c>
      <c r="B29" s="552" t="s">
        <v>29</v>
      </c>
      <c r="C29" s="553">
        <v>0.10243902439024391</v>
      </c>
      <c r="D29" s="554">
        <v>21</v>
      </c>
      <c r="E29" s="553">
        <v>0.22439024390243906</v>
      </c>
      <c r="F29" s="554">
        <v>46</v>
      </c>
      <c r="G29" s="553">
        <v>0.14146341463414633</v>
      </c>
      <c r="H29" s="554">
        <v>29</v>
      </c>
      <c r="I29" s="553">
        <v>0.52682926829268295</v>
      </c>
      <c r="J29" s="554">
        <v>108</v>
      </c>
      <c r="K29" s="555">
        <v>4.8780487804878049E-3</v>
      </c>
      <c r="L29" s="554">
        <v>1</v>
      </c>
      <c r="M29" s="553">
        <v>1</v>
      </c>
      <c r="N29" s="554">
        <v>205</v>
      </c>
      <c r="P29" s="548"/>
    </row>
    <row r="30" spans="1:16" ht="15" customHeight="1">
      <c r="A30" s="1981"/>
      <c r="B30" s="552" t="s">
        <v>30</v>
      </c>
      <c r="C30" s="553">
        <v>0.25</v>
      </c>
      <c r="D30" s="554">
        <v>4</v>
      </c>
      <c r="E30" s="553">
        <v>6.25E-2</v>
      </c>
      <c r="F30" s="554">
        <v>1</v>
      </c>
      <c r="G30" s="553">
        <v>0.25</v>
      </c>
      <c r="H30" s="554">
        <v>4</v>
      </c>
      <c r="I30" s="553">
        <v>0.4375</v>
      </c>
      <c r="J30" s="554">
        <v>7</v>
      </c>
      <c r="K30" s="553">
        <v>0</v>
      </c>
      <c r="L30" s="554">
        <v>0</v>
      </c>
      <c r="M30" s="553">
        <v>1</v>
      </c>
      <c r="N30" s="554">
        <v>16</v>
      </c>
      <c r="P30" s="548"/>
    </row>
    <row r="31" spans="1:16" ht="15" customHeight="1">
      <c r="A31" s="1981"/>
      <c r="B31" s="552" t="s">
        <v>31</v>
      </c>
      <c r="C31" s="553">
        <v>0.1042654028436019</v>
      </c>
      <c r="D31" s="554">
        <v>22</v>
      </c>
      <c r="E31" s="553">
        <v>0.17061611374407584</v>
      </c>
      <c r="F31" s="554">
        <v>36</v>
      </c>
      <c r="G31" s="553">
        <v>0.12322274881516587</v>
      </c>
      <c r="H31" s="554">
        <v>26</v>
      </c>
      <c r="I31" s="553">
        <v>0.59241706161137442</v>
      </c>
      <c r="J31" s="554">
        <v>125</v>
      </c>
      <c r="K31" s="555">
        <v>9.4786729857819912E-3</v>
      </c>
      <c r="L31" s="554">
        <v>2</v>
      </c>
      <c r="M31" s="553">
        <v>1</v>
      </c>
      <c r="N31" s="554">
        <v>211</v>
      </c>
      <c r="P31" s="548"/>
    </row>
    <row r="32" spans="1:16" ht="15" customHeight="1">
      <c r="A32" s="1981" t="s">
        <v>523</v>
      </c>
      <c r="B32" s="552" t="s">
        <v>34</v>
      </c>
      <c r="C32" s="553">
        <v>9.9264705882352935E-2</v>
      </c>
      <c r="D32" s="554">
        <v>27</v>
      </c>
      <c r="E32" s="553">
        <v>0.24264705882352941</v>
      </c>
      <c r="F32" s="554">
        <v>66</v>
      </c>
      <c r="G32" s="553">
        <v>0.16544117647058823</v>
      </c>
      <c r="H32" s="554">
        <v>45</v>
      </c>
      <c r="I32" s="553">
        <v>0.48529411764705882</v>
      </c>
      <c r="J32" s="554">
        <v>132</v>
      </c>
      <c r="K32" s="555">
        <v>7.3529411764705873E-3</v>
      </c>
      <c r="L32" s="554">
        <v>2</v>
      </c>
      <c r="M32" s="553">
        <v>1</v>
      </c>
      <c r="N32" s="554">
        <v>272</v>
      </c>
      <c r="P32" s="548"/>
    </row>
    <row r="33" spans="1:16" ht="15" customHeight="1">
      <c r="A33" s="1981"/>
      <c r="B33" s="552" t="s">
        <v>33</v>
      </c>
      <c r="C33" s="553">
        <v>0.12658227848101267</v>
      </c>
      <c r="D33" s="554">
        <v>20</v>
      </c>
      <c r="E33" s="553">
        <v>0.10126582278481014</v>
      </c>
      <c r="F33" s="554">
        <v>16</v>
      </c>
      <c r="G33" s="553">
        <v>8.8607594936708847E-2</v>
      </c>
      <c r="H33" s="554">
        <v>14</v>
      </c>
      <c r="I33" s="553">
        <v>0.67721518987341767</v>
      </c>
      <c r="J33" s="554">
        <v>107</v>
      </c>
      <c r="K33" s="555">
        <v>6.3291139240506337E-3</v>
      </c>
      <c r="L33" s="554">
        <v>1</v>
      </c>
      <c r="M33" s="553">
        <v>1</v>
      </c>
      <c r="N33" s="554">
        <v>158</v>
      </c>
      <c r="P33" s="548"/>
    </row>
    <row r="34" spans="1:16" ht="15" customHeight="1">
      <c r="A34" s="1981" t="s">
        <v>517</v>
      </c>
      <c r="B34" s="552" t="s">
        <v>39</v>
      </c>
      <c r="C34" s="553">
        <v>0.14233576642335766</v>
      </c>
      <c r="D34" s="554">
        <v>39</v>
      </c>
      <c r="E34" s="553">
        <v>0.23357664233576642</v>
      </c>
      <c r="F34" s="554">
        <v>64</v>
      </c>
      <c r="G34" s="553">
        <v>0.14233576642335766</v>
      </c>
      <c r="H34" s="554">
        <v>39</v>
      </c>
      <c r="I34" s="553">
        <v>0.48175182481751827</v>
      </c>
      <c r="J34" s="554">
        <v>132</v>
      </c>
      <c r="K34" s="553">
        <v>0</v>
      </c>
      <c r="L34" s="554">
        <v>0</v>
      </c>
      <c r="M34" s="553">
        <v>1</v>
      </c>
      <c r="N34" s="554">
        <v>274</v>
      </c>
      <c r="P34" s="548"/>
    </row>
    <row r="35" spans="1:16" ht="15" customHeight="1">
      <c r="A35" s="1981"/>
      <c r="B35" s="552" t="s">
        <v>36</v>
      </c>
      <c r="C35" s="553">
        <v>5.8139534883720929E-2</v>
      </c>
      <c r="D35" s="554">
        <v>5</v>
      </c>
      <c r="E35" s="553">
        <v>0.16279069767441862</v>
      </c>
      <c r="F35" s="554">
        <v>14</v>
      </c>
      <c r="G35" s="553">
        <v>9.3023255813953487E-2</v>
      </c>
      <c r="H35" s="554">
        <v>8</v>
      </c>
      <c r="I35" s="553">
        <v>0.67441860465116277</v>
      </c>
      <c r="J35" s="554">
        <v>58</v>
      </c>
      <c r="K35" s="553">
        <v>1.1627906976744186E-2</v>
      </c>
      <c r="L35" s="554">
        <v>1</v>
      </c>
      <c r="M35" s="553">
        <v>1</v>
      </c>
      <c r="N35" s="554">
        <v>86</v>
      </c>
      <c r="P35" s="548"/>
    </row>
    <row r="36" spans="1:16" ht="27.95" customHeight="1">
      <c r="A36" s="1981"/>
      <c r="B36" s="552" t="s">
        <v>37</v>
      </c>
      <c r="C36" s="553">
        <v>4.1666666666666657E-2</v>
      </c>
      <c r="D36" s="554">
        <v>2</v>
      </c>
      <c r="E36" s="553">
        <v>8.3333333333333315E-2</v>
      </c>
      <c r="F36" s="554">
        <v>4</v>
      </c>
      <c r="G36" s="553">
        <v>0.14583333333333334</v>
      </c>
      <c r="H36" s="554">
        <v>7</v>
      </c>
      <c r="I36" s="553">
        <v>0.70833333333333348</v>
      </c>
      <c r="J36" s="554">
        <v>34</v>
      </c>
      <c r="K36" s="553">
        <v>2.0833333333333329E-2</v>
      </c>
      <c r="L36" s="554">
        <v>1</v>
      </c>
      <c r="M36" s="553">
        <v>1</v>
      </c>
      <c r="N36" s="554">
        <v>48</v>
      </c>
      <c r="P36" s="548"/>
    </row>
    <row r="37" spans="1:16" ht="15" customHeight="1">
      <c r="A37" s="1981"/>
      <c r="B37" s="552" t="s">
        <v>38</v>
      </c>
      <c r="C37" s="553">
        <v>4.1666666666666657E-2</v>
      </c>
      <c r="D37" s="554">
        <v>1</v>
      </c>
      <c r="E37" s="553">
        <v>4.1666666666666657E-2</v>
      </c>
      <c r="F37" s="554">
        <v>1</v>
      </c>
      <c r="G37" s="553">
        <v>0.20833333333333337</v>
      </c>
      <c r="H37" s="554">
        <v>5</v>
      </c>
      <c r="I37" s="553">
        <v>0.66666666666666652</v>
      </c>
      <c r="J37" s="554">
        <v>16</v>
      </c>
      <c r="K37" s="553">
        <v>4.1666666666666657E-2</v>
      </c>
      <c r="L37" s="554">
        <v>1</v>
      </c>
      <c r="M37" s="553">
        <v>1</v>
      </c>
      <c r="N37" s="554">
        <v>24</v>
      </c>
      <c r="P37" s="548"/>
    </row>
    <row r="38" spans="1:16" ht="24.95" customHeight="1">
      <c r="A38" s="1981" t="s">
        <v>524</v>
      </c>
      <c r="B38" s="552" t="s">
        <v>40</v>
      </c>
      <c r="C38" s="553">
        <v>0.15662650602409639</v>
      </c>
      <c r="D38" s="554">
        <v>26</v>
      </c>
      <c r="E38" s="553">
        <v>0.19277108433734941</v>
      </c>
      <c r="F38" s="554">
        <v>32</v>
      </c>
      <c r="G38" s="553">
        <v>0.15060240963855423</v>
      </c>
      <c r="H38" s="554">
        <v>25</v>
      </c>
      <c r="I38" s="553">
        <v>0.49397590361445781</v>
      </c>
      <c r="J38" s="554">
        <v>82</v>
      </c>
      <c r="K38" s="555">
        <v>6.024096385542169E-3</v>
      </c>
      <c r="L38" s="554">
        <v>1</v>
      </c>
      <c r="M38" s="553">
        <v>1</v>
      </c>
      <c r="N38" s="554">
        <v>166</v>
      </c>
      <c r="P38" s="548"/>
    </row>
    <row r="39" spans="1:16" ht="24.95" customHeight="1">
      <c r="A39" s="1981"/>
      <c r="B39" s="552" t="s">
        <v>41</v>
      </c>
      <c r="C39" s="553">
        <v>7.2992700729927001E-2</v>
      </c>
      <c r="D39" s="554">
        <v>10</v>
      </c>
      <c r="E39" s="553">
        <v>0.22627737226277372</v>
      </c>
      <c r="F39" s="554">
        <v>31</v>
      </c>
      <c r="G39" s="553">
        <v>0.10948905109489053</v>
      </c>
      <c r="H39" s="554">
        <v>15</v>
      </c>
      <c r="I39" s="553">
        <v>0.57664233576642332</v>
      </c>
      <c r="J39" s="554">
        <v>79</v>
      </c>
      <c r="K39" s="553">
        <v>1.4598540145985401E-2</v>
      </c>
      <c r="L39" s="554">
        <v>2</v>
      </c>
      <c r="M39" s="553">
        <v>1</v>
      </c>
      <c r="N39" s="554">
        <v>137</v>
      </c>
      <c r="P39" s="548"/>
    </row>
    <row r="40" spans="1:16" ht="24.95" customHeight="1" thickBot="1">
      <c r="A40" s="1982"/>
      <c r="B40" s="556" t="s">
        <v>42</v>
      </c>
      <c r="C40" s="557">
        <v>8.59375E-2</v>
      </c>
      <c r="D40" s="558">
        <v>11</v>
      </c>
      <c r="E40" s="557">
        <v>0.15625</v>
      </c>
      <c r="F40" s="558">
        <v>20</v>
      </c>
      <c r="G40" s="557">
        <v>0.1484375</v>
      </c>
      <c r="H40" s="558">
        <v>19</v>
      </c>
      <c r="I40" s="557">
        <v>0.609375</v>
      </c>
      <c r="J40" s="558">
        <v>78</v>
      </c>
      <c r="K40" s="557">
        <v>0</v>
      </c>
      <c r="L40" s="558">
        <v>0</v>
      </c>
      <c r="M40" s="557">
        <v>1</v>
      </c>
      <c r="N40" s="558">
        <v>128</v>
      </c>
      <c r="P40" s="548"/>
    </row>
    <row r="41" spans="1:16" ht="15.75" thickTop="1"/>
    <row r="43" spans="1:16">
      <c r="D43" s="509" t="s">
        <v>371</v>
      </c>
      <c r="E43" s="217" t="s">
        <v>370</v>
      </c>
      <c r="F43" s="217" t="s">
        <v>372</v>
      </c>
      <c r="G43" s="217" t="s">
        <v>373</v>
      </c>
      <c r="H43" s="217" t="s">
        <v>374</v>
      </c>
    </row>
    <row r="44" spans="1:16" ht="25.5" thickBot="1">
      <c r="D44" s="17" t="s">
        <v>239</v>
      </c>
      <c r="E44" s="18" t="s">
        <v>239</v>
      </c>
      <c r="F44" s="18" t="s">
        <v>239</v>
      </c>
      <c r="G44" s="18" t="s">
        <v>239</v>
      </c>
      <c r="H44" s="18" t="s">
        <v>239</v>
      </c>
    </row>
    <row r="45" spans="1:16" ht="15.75" thickTop="1">
      <c r="D45" s="550">
        <v>0.10879629629629629</v>
      </c>
      <c r="E45" s="550">
        <v>0.19212962962962962</v>
      </c>
      <c r="F45" s="550">
        <v>0.13657407407407407</v>
      </c>
      <c r="G45" s="550">
        <v>0.55555555555555558</v>
      </c>
      <c r="H45" s="1224">
        <v>6.9444444444444441E-3</v>
      </c>
    </row>
  </sheetData>
  <mergeCells count="20">
    <mergeCell ref="A4:N4"/>
    <mergeCell ref="A5:B7"/>
    <mergeCell ref="C5:N5"/>
    <mergeCell ref="C6:D6"/>
    <mergeCell ref="E6:F6"/>
    <mergeCell ref="G6:H6"/>
    <mergeCell ref="I6:J6"/>
    <mergeCell ref="K6:L6"/>
    <mergeCell ref="M6:N6"/>
    <mergeCell ref="A38:A40"/>
    <mergeCell ref="A22:A25"/>
    <mergeCell ref="A26:A28"/>
    <mergeCell ref="A29:A31"/>
    <mergeCell ref="A32:A33"/>
    <mergeCell ref="A34:A37"/>
    <mergeCell ref="A8:B8"/>
    <mergeCell ref="A9:A13"/>
    <mergeCell ref="A14:A15"/>
    <mergeCell ref="A16:A17"/>
    <mergeCell ref="A18:A2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39997558519241921"/>
  </sheetPr>
  <dimension ref="A2:Q55"/>
  <sheetViews>
    <sheetView workbookViewId="0">
      <selection activeCell="T24" sqref="T24"/>
    </sheetView>
  </sheetViews>
  <sheetFormatPr baseColWidth="10" defaultColWidth="9.140625" defaultRowHeight="15"/>
  <cols>
    <col min="1" max="2" width="22.7109375" customWidth="1"/>
    <col min="3" max="3" width="11.140625" customWidth="1"/>
    <col min="4" max="4" width="11" customWidth="1"/>
    <col min="5" max="6" width="13.5703125" customWidth="1"/>
    <col min="7" max="7" width="11.140625" customWidth="1"/>
    <col min="8" max="8" width="10.5703125" customWidth="1"/>
    <col min="14" max="15" width="10.42578125" customWidth="1"/>
  </cols>
  <sheetData>
    <row r="2" spans="1:9" ht="18">
      <c r="A2" s="20" t="s">
        <v>248</v>
      </c>
    </row>
    <row r="5" spans="1:9">
      <c r="A5" s="19" t="s">
        <v>250</v>
      </c>
    </row>
    <row r="7" spans="1:9" ht="18" customHeight="1" thickBot="1">
      <c r="A7" s="1993" t="s">
        <v>75</v>
      </c>
      <c r="B7" s="1993"/>
      <c r="C7" s="1993"/>
      <c r="D7" s="1993"/>
      <c r="E7" s="1993"/>
      <c r="F7" s="1993"/>
      <c r="G7" s="1993"/>
      <c r="H7" s="1993"/>
      <c r="I7" s="559"/>
    </row>
    <row r="8" spans="1:9" ht="15" customHeight="1" thickTop="1">
      <c r="A8" s="1994" t="s">
        <v>183</v>
      </c>
      <c r="B8" s="1994"/>
      <c r="C8" s="1997" t="s">
        <v>521</v>
      </c>
      <c r="D8" s="1997"/>
      <c r="E8" s="1997"/>
      <c r="F8" s="1997"/>
      <c r="G8" s="1997"/>
      <c r="H8" s="1997"/>
      <c r="I8" s="559"/>
    </row>
    <row r="9" spans="1:9" ht="57" customHeight="1">
      <c r="A9" s="1995"/>
      <c r="B9" s="1995"/>
      <c r="C9" s="1991" t="s">
        <v>12</v>
      </c>
      <c r="D9" s="1991"/>
      <c r="E9" s="1991" t="s">
        <v>13</v>
      </c>
      <c r="F9" s="1991"/>
      <c r="G9" s="1991" t="s">
        <v>518</v>
      </c>
      <c r="H9" s="1991"/>
      <c r="I9" s="559"/>
    </row>
    <row r="10" spans="1:9" ht="15" customHeight="1" thickBot="1">
      <c r="A10" s="1996"/>
      <c r="B10" s="1996"/>
      <c r="C10" s="560" t="s">
        <v>520</v>
      </c>
      <c r="D10" s="560" t="s">
        <v>519</v>
      </c>
      <c r="E10" s="560" t="s">
        <v>520</v>
      </c>
      <c r="F10" s="560" t="s">
        <v>519</v>
      </c>
      <c r="G10" s="560" t="s">
        <v>520</v>
      </c>
      <c r="H10" s="560" t="s">
        <v>519</v>
      </c>
      <c r="I10" s="559"/>
    </row>
    <row r="11" spans="1:9" ht="15" customHeight="1" thickTop="1">
      <c r="A11" s="1992" t="s">
        <v>392</v>
      </c>
      <c r="B11" s="1992"/>
      <c r="C11" s="561">
        <v>5.3117782909930716E-2</v>
      </c>
      <c r="D11" s="562">
        <v>23</v>
      </c>
      <c r="E11" s="561">
        <v>0.94688221709006926</v>
      </c>
      <c r="F11" s="562">
        <v>410</v>
      </c>
      <c r="G11" s="561">
        <v>1</v>
      </c>
      <c r="H11" s="562">
        <v>433</v>
      </c>
      <c r="I11" s="559"/>
    </row>
    <row r="12" spans="1:9" ht="27.95" customHeight="1">
      <c r="A12" s="1989" t="s">
        <v>8</v>
      </c>
      <c r="B12" s="563" t="s">
        <v>397</v>
      </c>
      <c r="C12" s="564">
        <v>3.614457831325301E-2</v>
      </c>
      <c r="D12" s="565">
        <v>9</v>
      </c>
      <c r="E12" s="564">
        <v>0.96385542168674698</v>
      </c>
      <c r="F12" s="565">
        <v>240</v>
      </c>
      <c r="G12" s="564">
        <v>1</v>
      </c>
      <c r="H12" s="565">
        <v>249</v>
      </c>
      <c r="I12" s="559"/>
    </row>
    <row r="13" spans="1:9" ht="15" customHeight="1">
      <c r="A13" s="1989"/>
      <c r="B13" s="563" t="s">
        <v>395</v>
      </c>
      <c r="C13" s="564">
        <v>6.25E-2</v>
      </c>
      <c r="D13" s="565">
        <v>6</v>
      </c>
      <c r="E13" s="564">
        <v>0.9375</v>
      </c>
      <c r="F13" s="565">
        <v>90</v>
      </c>
      <c r="G13" s="564">
        <v>1</v>
      </c>
      <c r="H13" s="565">
        <v>96</v>
      </c>
      <c r="I13" s="559"/>
    </row>
    <row r="14" spans="1:9" ht="15" customHeight="1">
      <c r="A14" s="1989"/>
      <c r="B14" s="563" t="s">
        <v>393</v>
      </c>
      <c r="C14" s="564">
        <v>4.2553191489361701E-2</v>
      </c>
      <c r="D14" s="565">
        <v>2</v>
      </c>
      <c r="E14" s="564">
        <v>0.95744680851063835</v>
      </c>
      <c r="F14" s="565">
        <v>45</v>
      </c>
      <c r="G14" s="564">
        <v>1</v>
      </c>
      <c r="H14" s="565">
        <v>47</v>
      </c>
      <c r="I14" s="559"/>
    </row>
    <row r="15" spans="1:9" ht="15" customHeight="1">
      <c r="A15" s="1989"/>
      <c r="B15" s="563" t="s">
        <v>394</v>
      </c>
      <c r="C15" s="564">
        <v>2.7777777777777776E-2</v>
      </c>
      <c r="D15" s="565">
        <v>1</v>
      </c>
      <c r="E15" s="564">
        <v>0.9722222222222221</v>
      </c>
      <c r="F15" s="565">
        <v>35</v>
      </c>
      <c r="G15" s="564">
        <v>1</v>
      </c>
      <c r="H15" s="565">
        <v>36</v>
      </c>
      <c r="I15" s="559"/>
    </row>
    <row r="16" spans="1:9" ht="15" customHeight="1">
      <c r="A16" s="1989"/>
      <c r="B16" s="563" t="s">
        <v>396</v>
      </c>
      <c r="C16" s="564">
        <v>1</v>
      </c>
      <c r="D16" s="565">
        <v>5</v>
      </c>
      <c r="E16" s="564">
        <v>0</v>
      </c>
      <c r="F16" s="565">
        <v>0</v>
      </c>
      <c r="G16" s="564">
        <v>1</v>
      </c>
      <c r="H16" s="565">
        <v>5</v>
      </c>
      <c r="I16" s="559"/>
    </row>
    <row r="17" spans="1:17" ht="15" customHeight="1">
      <c r="A17" s="1989" t="s">
        <v>9</v>
      </c>
      <c r="B17" s="563" t="s">
        <v>11</v>
      </c>
      <c r="C17" s="564">
        <v>4.4386422976501298E-2</v>
      </c>
      <c r="D17" s="565">
        <v>17</v>
      </c>
      <c r="E17" s="564">
        <v>0.95561357702349869</v>
      </c>
      <c r="F17" s="565">
        <v>366</v>
      </c>
      <c r="G17" s="564">
        <v>1</v>
      </c>
      <c r="H17" s="565">
        <v>383</v>
      </c>
      <c r="I17" s="559"/>
    </row>
    <row r="18" spans="1:17" ht="15" customHeight="1">
      <c r="A18" s="1989"/>
      <c r="B18" s="563" t="s">
        <v>10</v>
      </c>
      <c r="C18" s="564">
        <v>0.12</v>
      </c>
      <c r="D18" s="565">
        <v>6</v>
      </c>
      <c r="E18" s="564">
        <v>0.88</v>
      </c>
      <c r="F18" s="565">
        <v>44</v>
      </c>
      <c r="G18" s="564">
        <v>1</v>
      </c>
      <c r="H18" s="565">
        <v>50</v>
      </c>
      <c r="I18" s="559"/>
    </row>
    <row r="19" spans="1:17" ht="15" customHeight="1" thickBot="1">
      <c r="A19" s="1989" t="s">
        <v>521</v>
      </c>
      <c r="B19" s="563" t="s">
        <v>12</v>
      </c>
      <c r="C19" s="564">
        <v>1</v>
      </c>
      <c r="D19" s="565">
        <v>23</v>
      </c>
      <c r="E19" s="564">
        <v>0</v>
      </c>
      <c r="F19" s="565">
        <v>0</v>
      </c>
      <c r="G19" s="564">
        <v>1</v>
      </c>
      <c r="H19" s="565">
        <v>23</v>
      </c>
      <c r="I19" s="559"/>
      <c r="N19" s="240" t="s">
        <v>375</v>
      </c>
      <c r="O19" s="241" t="s">
        <v>376</v>
      </c>
      <c r="Q19" s="241"/>
    </row>
    <row r="20" spans="1:17" ht="57" customHeight="1" thickTop="1">
      <c r="A20" s="1989"/>
      <c r="B20" s="563" t="s">
        <v>13</v>
      </c>
      <c r="C20" s="564">
        <v>0</v>
      </c>
      <c r="D20" s="565">
        <v>0</v>
      </c>
      <c r="E20" s="564">
        <v>1</v>
      </c>
      <c r="F20" s="565">
        <v>410</v>
      </c>
      <c r="G20" s="564">
        <v>1</v>
      </c>
      <c r="H20" s="565">
        <v>410</v>
      </c>
      <c r="I20" s="559"/>
      <c r="N20" s="21">
        <v>23</v>
      </c>
      <c r="O20" s="21">
        <v>410</v>
      </c>
    </row>
    <row r="21" spans="1:17" ht="15" customHeight="1">
      <c r="A21" s="1989"/>
      <c r="B21" s="563" t="s">
        <v>518</v>
      </c>
      <c r="C21" s="564">
        <v>5.3117782909930716E-2</v>
      </c>
      <c r="D21" s="565">
        <v>23</v>
      </c>
      <c r="E21" s="564">
        <v>0.94688221709006926</v>
      </c>
      <c r="F21" s="565">
        <v>410</v>
      </c>
      <c r="G21" s="564">
        <v>1</v>
      </c>
      <c r="H21" s="565">
        <v>433</v>
      </c>
      <c r="I21" s="559"/>
    </row>
    <row r="22" spans="1:17" ht="15" customHeight="1">
      <c r="A22" s="1989" t="s">
        <v>14</v>
      </c>
      <c r="B22" s="563" t="s">
        <v>15</v>
      </c>
      <c r="C22" s="564">
        <v>5.8823529411764698E-2</v>
      </c>
      <c r="D22" s="565">
        <v>4</v>
      </c>
      <c r="E22" s="564">
        <v>0.94117647058823517</v>
      </c>
      <c r="F22" s="565">
        <v>64</v>
      </c>
      <c r="G22" s="564">
        <v>1</v>
      </c>
      <c r="H22" s="565">
        <v>68</v>
      </c>
      <c r="I22" s="559"/>
    </row>
    <row r="23" spans="1:17" ht="27.95" customHeight="1">
      <c r="A23" s="1989"/>
      <c r="B23" s="563" t="s">
        <v>16</v>
      </c>
      <c r="C23" s="564">
        <v>8.2089552238805971E-2</v>
      </c>
      <c r="D23" s="565">
        <v>11</v>
      </c>
      <c r="E23" s="564">
        <v>0.91791044776119401</v>
      </c>
      <c r="F23" s="565">
        <v>123</v>
      </c>
      <c r="G23" s="564">
        <v>1</v>
      </c>
      <c r="H23" s="565">
        <v>134</v>
      </c>
      <c r="I23" s="559"/>
    </row>
    <row r="24" spans="1:17" ht="27.95" customHeight="1">
      <c r="A24" s="1989"/>
      <c r="B24" s="563" t="s">
        <v>17</v>
      </c>
      <c r="C24" s="564">
        <v>2.4793388429752067E-2</v>
      </c>
      <c r="D24" s="565">
        <v>3</v>
      </c>
      <c r="E24" s="564">
        <v>0.97520661157024791</v>
      </c>
      <c r="F24" s="565">
        <v>118</v>
      </c>
      <c r="G24" s="564">
        <v>1</v>
      </c>
      <c r="H24" s="565">
        <v>121</v>
      </c>
      <c r="I24" s="559"/>
    </row>
    <row r="25" spans="1:17" ht="15" customHeight="1">
      <c r="A25" s="1989"/>
      <c r="B25" s="563" t="s">
        <v>18</v>
      </c>
      <c r="C25" s="564">
        <v>4.5454545454545456E-2</v>
      </c>
      <c r="D25" s="565">
        <v>5</v>
      </c>
      <c r="E25" s="564">
        <v>0.95454545454545459</v>
      </c>
      <c r="F25" s="565">
        <v>105</v>
      </c>
      <c r="G25" s="564">
        <v>1</v>
      </c>
      <c r="H25" s="565">
        <v>110</v>
      </c>
      <c r="I25" s="559"/>
    </row>
    <row r="26" spans="1:17" ht="15" customHeight="1">
      <c r="A26" s="1989" t="s">
        <v>525</v>
      </c>
      <c r="B26" s="563" t="s">
        <v>223</v>
      </c>
      <c r="C26" s="564">
        <v>2.8436018957345974E-2</v>
      </c>
      <c r="D26" s="565">
        <v>6</v>
      </c>
      <c r="E26" s="564">
        <v>0.97156398104265407</v>
      </c>
      <c r="F26" s="565">
        <v>205</v>
      </c>
      <c r="G26" s="564">
        <v>1</v>
      </c>
      <c r="H26" s="565">
        <v>211</v>
      </c>
      <c r="I26" s="559"/>
    </row>
    <row r="27" spans="1:17" ht="15" customHeight="1">
      <c r="A27" s="1989"/>
      <c r="B27" s="563" t="s">
        <v>27</v>
      </c>
      <c r="C27" s="564">
        <v>7.926829268292683E-2</v>
      </c>
      <c r="D27" s="565">
        <v>13</v>
      </c>
      <c r="E27" s="564">
        <v>0.92073170731707321</v>
      </c>
      <c r="F27" s="565">
        <v>151</v>
      </c>
      <c r="G27" s="564">
        <v>1</v>
      </c>
      <c r="H27" s="565">
        <v>164</v>
      </c>
      <c r="I27" s="559"/>
    </row>
    <row r="28" spans="1:17" ht="27.95" customHeight="1">
      <c r="A28" s="1989"/>
      <c r="B28" s="563" t="s">
        <v>526</v>
      </c>
      <c r="C28" s="564">
        <v>8.5106382978723402E-2</v>
      </c>
      <c r="D28" s="565">
        <v>4</v>
      </c>
      <c r="E28" s="564">
        <v>0.91489361702127647</v>
      </c>
      <c r="F28" s="565">
        <v>43</v>
      </c>
      <c r="G28" s="564">
        <v>1</v>
      </c>
      <c r="H28" s="565">
        <v>47</v>
      </c>
      <c r="I28" s="559"/>
    </row>
    <row r="29" spans="1:17" ht="27.95" customHeight="1">
      <c r="A29" s="1989"/>
      <c r="B29" s="563" t="s">
        <v>527</v>
      </c>
      <c r="C29" s="564">
        <v>0</v>
      </c>
      <c r="D29" s="565">
        <v>0</v>
      </c>
      <c r="E29" s="564">
        <v>1</v>
      </c>
      <c r="F29" s="565">
        <v>9</v>
      </c>
      <c r="G29" s="564">
        <v>1</v>
      </c>
      <c r="H29" s="565">
        <v>9</v>
      </c>
      <c r="I29" s="559"/>
    </row>
    <row r="30" spans="1:17" ht="15" customHeight="1">
      <c r="A30" s="1989" t="s">
        <v>24</v>
      </c>
      <c r="B30" s="563" t="s">
        <v>27</v>
      </c>
      <c r="C30" s="564">
        <v>4.9450549450549455E-2</v>
      </c>
      <c r="D30" s="565">
        <v>18</v>
      </c>
      <c r="E30" s="564">
        <v>0.9505494505494505</v>
      </c>
      <c r="F30" s="565">
        <v>346</v>
      </c>
      <c r="G30" s="564">
        <v>1</v>
      </c>
      <c r="H30" s="565">
        <v>364</v>
      </c>
      <c r="I30" s="559"/>
    </row>
    <row r="31" spans="1:17" ht="15" customHeight="1">
      <c r="A31" s="1989"/>
      <c r="B31" s="563" t="s">
        <v>26</v>
      </c>
      <c r="C31" s="564">
        <v>0.06</v>
      </c>
      <c r="D31" s="565">
        <v>3</v>
      </c>
      <c r="E31" s="564">
        <v>0.94</v>
      </c>
      <c r="F31" s="565">
        <v>47</v>
      </c>
      <c r="G31" s="564">
        <v>1</v>
      </c>
      <c r="H31" s="565">
        <v>50</v>
      </c>
      <c r="I31" s="559"/>
    </row>
    <row r="32" spans="1:17" ht="15" customHeight="1">
      <c r="A32" s="1989"/>
      <c r="B32" s="563" t="s">
        <v>25</v>
      </c>
      <c r="C32" s="564">
        <v>0.10526315789473684</v>
      </c>
      <c r="D32" s="565">
        <v>2</v>
      </c>
      <c r="E32" s="564">
        <v>0.89473684210526316</v>
      </c>
      <c r="F32" s="565">
        <v>17</v>
      </c>
      <c r="G32" s="564">
        <v>1</v>
      </c>
      <c r="H32" s="565">
        <v>19</v>
      </c>
      <c r="I32" s="559"/>
    </row>
    <row r="33" spans="1:9" ht="15" customHeight="1">
      <c r="A33" s="1989" t="s">
        <v>522</v>
      </c>
      <c r="B33" s="563" t="s">
        <v>29</v>
      </c>
      <c r="C33" s="564">
        <v>4.8543689320388349E-2</v>
      </c>
      <c r="D33" s="565">
        <v>10</v>
      </c>
      <c r="E33" s="564">
        <v>0.95145631067961167</v>
      </c>
      <c r="F33" s="565">
        <v>196</v>
      </c>
      <c r="G33" s="564">
        <v>1</v>
      </c>
      <c r="H33" s="565">
        <v>206</v>
      </c>
      <c r="I33" s="559"/>
    </row>
    <row r="34" spans="1:9" ht="15" customHeight="1">
      <c r="A34" s="1989"/>
      <c r="B34" s="563" t="s">
        <v>30</v>
      </c>
      <c r="C34" s="564">
        <v>6.25E-2</v>
      </c>
      <c r="D34" s="565">
        <v>1</v>
      </c>
      <c r="E34" s="564">
        <v>0.9375</v>
      </c>
      <c r="F34" s="565">
        <v>15</v>
      </c>
      <c r="G34" s="564">
        <v>1</v>
      </c>
      <c r="H34" s="565">
        <v>16</v>
      </c>
      <c r="I34" s="559"/>
    </row>
    <row r="35" spans="1:9" ht="15" customHeight="1">
      <c r="A35" s="1989"/>
      <c r="B35" s="563" t="s">
        <v>31</v>
      </c>
      <c r="C35" s="564">
        <v>5.6872037914691947E-2</v>
      </c>
      <c r="D35" s="565">
        <v>12</v>
      </c>
      <c r="E35" s="564">
        <v>0.94312796208530802</v>
      </c>
      <c r="F35" s="565">
        <v>199</v>
      </c>
      <c r="G35" s="564">
        <v>1</v>
      </c>
      <c r="H35" s="565">
        <v>211</v>
      </c>
      <c r="I35" s="559"/>
    </row>
    <row r="36" spans="1:9" ht="15" customHeight="1">
      <c r="A36" s="1989" t="s">
        <v>523</v>
      </c>
      <c r="B36" s="563" t="s">
        <v>34</v>
      </c>
      <c r="C36" s="564">
        <v>6.6176470588235295E-2</v>
      </c>
      <c r="D36" s="565">
        <v>18</v>
      </c>
      <c r="E36" s="564">
        <v>0.93382352941176483</v>
      </c>
      <c r="F36" s="565">
        <v>254</v>
      </c>
      <c r="G36" s="564">
        <v>1</v>
      </c>
      <c r="H36" s="565">
        <v>272</v>
      </c>
      <c r="I36" s="559"/>
    </row>
    <row r="37" spans="1:9" ht="15" customHeight="1">
      <c r="A37" s="1989"/>
      <c r="B37" s="563" t="s">
        <v>33</v>
      </c>
      <c r="C37" s="564">
        <v>3.1446540880503145E-2</v>
      </c>
      <c r="D37" s="565">
        <v>5</v>
      </c>
      <c r="E37" s="564">
        <v>0.96855345911949686</v>
      </c>
      <c r="F37" s="565">
        <v>154</v>
      </c>
      <c r="G37" s="564">
        <v>1</v>
      </c>
      <c r="H37" s="565">
        <v>159</v>
      </c>
      <c r="I37" s="559"/>
    </row>
    <row r="38" spans="1:9" ht="15" customHeight="1">
      <c r="A38" s="1989" t="s">
        <v>517</v>
      </c>
      <c r="B38" s="563" t="s">
        <v>39</v>
      </c>
      <c r="C38" s="564">
        <v>5.0909090909090911E-2</v>
      </c>
      <c r="D38" s="565">
        <v>14</v>
      </c>
      <c r="E38" s="564">
        <v>0.9490909090909091</v>
      </c>
      <c r="F38" s="565">
        <v>261</v>
      </c>
      <c r="G38" s="564">
        <v>1</v>
      </c>
      <c r="H38" s="565">
        <v>275</v>
      </c>
      <c r="I38" s="559"/>
    </row>
    <row r="39" spans="1:9" ht="15" customHeight="1">
      <c r="A39" s="1989"/>
      <c r="B39" s="563" t="s">
        <v>36</v>
      </c>
      <c r="C39" s="564">
        <v>4.6511627906976744E-2</v>
      </c>
      <c r="D39" s="565">
        <v>4</v>
      </c>
      <c r="E39" s="564">
        <v>0.95348837209302328</v>
      </c>
      <c r="F39" s="565">
        <v>82</v>
      </c>
      <c r="G39" s="564">
        <v>1</v>
      </c>
      <c r="H39" s="565">
        <v>86</v>
      </c>
      <c r="I39" s="559"/>
    </row>
    <row r="40" spans="1:9" ht="27.95" customHeight="1">
      <c r="A40" s="1989"/>
      <c r="B40" s="563" t="s">
        <v>37</v>
      </c>
      <c r="C40" s="564">
        <v>4.1666666666666657E-2</v>
      </c>
      <c r="D40" s="565">
        <v>2</v>
      </c>
      <c r="E40" s="564">
        <v>0.95833333333333348</v>
      </c>
      <c r="F40" s="565">
        <v>46</v>
      </c>
      <c r="G40" s="564">
        <v>1</v>
      </c>
      <c r="H40" s="565">
        <v>48</v>
      </c>
      <c r="I40" s="559"/>
    </row>
    <row r="41" spans="1:9" ht="15" customHeight="1">
      <c r="A41" s="1989"/>
      <c r="B41" s="563" t="s">
        <v>38</v>
      </c>
      <c r="C41" s="564">
        <v>0.125</v>
      </c>
      <c r="D41" s="565">
        <v>3</v>
      </c>
      <c r="E41" s="564">
        <v>0.875</v>
      </c>
      <c r="F41" s="565">
        <v>21</v>
      </c>
      <c r="G41" s="564">
        <v>1</v>
      </c>
      <c r="H41" s="565">
        <v>24</v>
      </c>
      <c r="I41" s="559"/>
    </row>
    <row r="42" spans="1:9" ht="24.95" customHeight="1">
      <c r="A42" s="1989" t="s">
        <v>524</v>
      </c>
      <c r="B42" s="563" t="s">
        <v>40</v>
      </c>
      <c r="C42" s="564">
        <v>7.1856287425149698E-2</v>
      </c>
      <c r="D42" s="565">
        <v>12</v>
      </c>
      <c r="E42" s="564">
        <v>0.9281437125748504</v>
      </c>
      <c r="F42" s="565">
        <v>155</v>
      </c>
      <c r="G42" s="564">
        <v>1</v>
      </c>
      <c r="H42" s="565">
        <v>167</v>
      </c>
      <c r="I42" s="559"/>
    </row>
    <row r="43" spans="1:9" ht="24.95" customHeight="1">
      <c r="A43" s="1989"/>
      <c r="B43" s="563" t="s">
        <v>41</v>
      </c>
      <c r="C43" s="564">
        <v>2.1897810218978103E-2</v>
      </c>
      <c r="D43" s="565">
        <v>3</v>
      </c>
      <c r="E43" s="564">
        <v>0.97810218978102204</v>
      </c>
      <c r="F43" s="565">
        <v>134</v>
      </c>
      <c r="G43" s="564">
        <v>1</v>
      </c>
      <c r="H43" s="565">
        <v>137</v>
      </c>
      <c r="I43" s="559"/>
    </row>
    <row r="44" spans="1:9" ht="24.95" customHeight="1" thickBot="1">
      <c r="A44" s="1990"/>
      <c r="B44" s="566" t="s">
        <v>42</v>
      </c>
      <c r="C44" s="567">
        <v>6.25E-2</v>
      </c>
      <c r="D44" s="568">
        <v>8</v>
      </c>
      <c r="E44" s="567">
        <v>0.9375</v>
      </c>
      <c r="F44" s="568">
        <v>120</v>
      </c>
      <c r="G44" s="567">
        <v>1</v>
      </c>
      <c r="H44" s="568">
        <v>128</v>
      </c>
      <c r="I44" s="559"/>
    </row>
    <row r="45" spans="1:9" ht="15.75" thickTop="1"/>
    <row r="51" spans="1:1">
      <c r="A51" s="19"/>
    </row>
    <row r="52" spans="1:1">
      <c r="A52" s="19"/>
    </row>
    <row r="53" spans="1:1">
      <c r="A53" s="19"/>
    </row>
    <row r="54" spans="1:1">
      <c r="A54" s="19"/>
    </row>
    <row r="55" spans="1:1">
      <c r="A55" s="19"/>
    </row>
  </sheetData>
  <mergeCells count="17">
    <mergeCell ref="A7:H7"/>
    <mergeCell ref="A8:B10"/>
    <mergeCell ref="C8:H8"/>
    <mergeCell ref="C9:D9"/>
    <mergeCell ref="A38:A41"/>
    <mergeCell ref="A42:A44"/>
    <mergeCell ref="E9:F9"/>
    <mergeCell ref="G9:H9"/>
    <mergeCell ref="A11:B11"/>
    <mergeCell ref="A12:A16"/>
    <mergeCell ref="A17:A18"/>
    <mergeCell ref="A26:A29"/>
    <mergeCell ref="A30:A32"/>
    <mergeCell ref="A33:A35"/>
    <mergeCell ref="A36:A37"/>
    <mergeCell ref="A19:A21"/>
    <mergeCell ref="A22:A25"/>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39997558519241921"/>
  </sheetPr>
  <dimension ref="A2:AC39"/>
  <sheetViews>
    <sheetView zoomScale="85" zoomScaleNormal="85" workbookViewId="0">
      <selection activeCell="Y4" sqref="Y4:AC4"/>
    </sheetView>
  </sheetViews>
  <sheetFormatPr baseColWidth="10" defaultColWidth="9.140625" defaultRowHeight="15"/>
  <cols>
    <col min="1" max="2" width="22.7109375" customWidth="1"/>
    <col min="3" max="3" width="13.5703125" customWidth="1"/>
    <col min="4" max="4" width="6.42578125" bestFit="1" customWidth="1"/>
    <col min="5" max="5" width="18.5703125" bestFit="1" customWidth="1"/>
    <col min="6" max="6" width="6.42578125" bestFit="1" customWidth="1"/>
    <col min="7" max="7" width="13.5703125" customWidth="1"/>
    <col min="8" max="8" width="6.42578125" bestFit="1" customWidth="1"/>
    <col min="9" max="9" width="17.85546875" bestFit="1" customWidth="1"/>
    <col min="10" max="10" width="6.28515625" bestFit="1" customWidth="1"/>
    <col min="11" max="11" width="13.5703125" customWidth="1"/>
    <col min="12" max="12" width="6.42578125" bestFit="1" customWidth="1"/>
    <col min="13" max="13" width="11.140625" customWidth="1"/>
    <col min="14" max="14" width="10.5703125" customWidth="1"/>
  </cols>
  <sheetData>
    <row r="2" spans="1:29" ht="18" customHeight="1" thickBot="1">
      <c r="A2" s="2000" t="s">
        <v>76</v>
      </c>
      <c r="B2" s="2000"/>
      <c r="C2" s="2000"/>
      <c r="D2" s="2000"/>
      <c r="E2" s="2000"/>
      <c r="F2" s="2000"/>
      <c r="G2" s="2000"/>
      <c r="H2" s="2000"/>
      <c r="I2" s="2000"/>
      <c r="J2" s="2000"/>
      <c r="K2" s="2000"/>
      <c r="L2" s="2000"/>
      <c r="M2" s="2000"/>
      <c r="N2" s="2000"/>
      <c r="O2" s="569"/>
    </row>
    <row r="3" spans="1:29" ht="15" customHeight="1" thickTop="1">
      <c r="A3" s="2001" t="s">
        <v>183</v>
      </c>
      <c r="B3" s="2001"/>
      <c r="C3" s="2004" t="s">
        <v>77</v>
      </c>
      <c r="D3" s="2004"/>
      <c r="E3" s="2004"/>
      <c r="F3" s="2004"/>
      <c r="G3" s="2004"/>
      <c r="H3" s="2004"/>
      <c r="I3" s="2004"/>
      <c r="J3" s="2004"/>
      <c r="K3" s="2004"/>
      <c r="L3" s="2004"/>
      <c r="M3" s="2004"/>
      <c r="N3" s="2004"/>
      <c r="O3" s="569"/>
    </row>
    <row r="4" spans="1:29" ht="59.25" customHeight="1" thickBot="1">
      <c r="A4" s="2002"/>
      <c r="B4" s="2002"/>
      <c r="C4" s="2005" t="s">
        <v>78</v>
      </c>
      <c r="D4" s="2005"/>
      <c r="E4" s="2005" t="s">
        <v>79</v>
      </c>
      <c r="F4" s="2005"/>
      <c r="G4" s="2005" t="s">
        <v>80</v>
      </c>
      <c r="H4" s="2005"/>
      <c r="I4" s="2005" t="s">
        <v>81</v>
      </c>
      <c r="J4" s="2005"/>
      <c r="K4" s="2005" t="s">
        <v>82</v>
      </c>
      <c r="L4" s="2005"/>
      <c r="M4" s="2005" t="s">
        <v>518</v>
      </c>
      <c r="N4" s="2005"/>
      <c r="O4" s="569"/>
      <c r="Y4" s="242" t="s">
        <v>377</v>
      </c>
      <c r="Z4" s="243" t="s">
        <v>378</v>
      </c>
      <c r="AA4" s="243" t="s">
        <v>1530</v>
      </c>
      <c r="AB4" s="243" t="s">
        <v>379</v>
      </c>
      <c r="AC4" s="243" t="s">
        <v>380</v>
      </c>
    </row>
    <row r="5" spans="1:29" ht="15" customHeight="1" thickTop="1" thickBot="1">
      <c r="A5" s="2003"/>
      <c r="B5" s="2003"/>
      <c r="C5" s="570" t="s">
        <v>520</v>
      </c>
      <c r="D5" s="570" t="s">
        <v>519</v>
      </c>
      <c r="E5" s="570" t="s">
        <v>520</v>
      </c>
      <c r="F5" s="570" t="s">
        <v>519</v>
      </c>
      <c r="G5" s="570" t="s">
        <v>520</v>
      </c>
      <c r="H5" s="570" t="s">
        <v>519</v>
      </c>
      <c r="I5" s="570" t="s">
        <v>520</v>
      </c>
      <c r="J5" s="570" t="s">
        <v>519</v>
      </c>
      <c r="K5" s="570" t="s">
        <v>520</v>
      </c>
      <c r="L5" s="570" t="s">
        <v>519</v>
      </c>
      <c r="M5" s="570" t="s">
        <v>520</v>
      </c>
      <c r="N5" s="570" t="s">
        <v>519</v>
      </c>
      <c r="O5" s="569"/>
      <c r="Y5" s="571">
        <v>0.49884526558891457</v>
      </c>
      <c r="Z5" s="571">
        <v>0.15242494226327943</v>
      </c>
      <c r="AA5" s="571">
        <v>0.26789838337182448</v>
      </c>
      <c r="AB5" s="571">
        <v>5.7736720554272515E-2</v>
      </c>
      <c r="AC5" s="571">
        <v>2.3094688221709004E-2</v>
      </c>
    </row>
    <row r="6" spans="1:29" ht="15" customHeight="1" thickTop="1">
      <c r="A6" s="2006" t="s">
        <v>392</v>
      </c>
      <c r="B6" s="2006"/>
      <c r="C6" s="571">
        <v>0.49884526558891457</v>
      </c>
      <c r="D6" s="572">
        <v>216</v>
      </c>
      <c r="E6" s="571">
        <v>0.15242494226327943</v>
      </c>
      <c r="F6" s="572">
        <v>66</v>
      </c>
      <c r="G6" s="571">
        <v>0.26789838337182448</v>
      </c>
      <c r="H6" s="572">
        <v>116</v>
      </c>
      <c r="I6" s="571">
        <v>5.7736720554272515E-2</v>
      </c>
      <c r="J6" s="572">
        <v>25</v>
      </c>
      <c r="K6" s="571">
        <v>2.3094688221709004E-2</v>
      </c>
      <c r="L6" s="572">
        <v>10</v>
      </c>
      <c r="M6" s="571">
        <v>1</v>
      </c>
      <c r="N6" s="572">
        <v>433</v>
      </c>
      <c r="O6" s="569"/>
    </row>
    <row r="7" spans="1:29" ht="27.95" customHeight="1">
      <c r="A7" s="1998" t="s">
        <v>8</v>
      </c>
      <c r="B7" s="573" t="s">
        <v>397</v>
      </c>
      <c r="C7" s="574">
        <v>0.51807228915662651</v>
      </c>
      <c r="D7" s="575">
        <v>129</v>
      </c>
      <c r="E7" s="574">
        <v>0.10040160642570281</v>
      </c>
      <c r="F7" s="575">
        <v>25</v>
      </c>
      <c r="G7" s="574">
        <v>0.31726907630522089</v>
      </c>
      <c r="H7" s="575">
        <v>79</v>
      </c>
      <c r="I7" s="574">
        <v>4.4176706827309238E-2</v>
      </c>
      <c r="J7" s="575">
        <v>11</v>
      </c>
      <c r="K7" s="574">
        <v>2.0080321285140562E-2</v>
      </c>
      <c r="L7" s="575">
        <v>5</v>
      </c>
      <c r="M7" s="574">
        <v>1</v>
      </c>
      <c r="N7" s="575">
        <v>249</v>
      </c>
      <c r="O7" s="569"/>
    </row>
    <row r="8" spans="1:29" ht="15" customHeight="1">
      <c r="A8" s="1998"/>
      <c r="B8" s="573" t="s">
        <v>395</v>
      </c>
      <c r="C8" s="574">
        <v>0.61458333333333337</v>
      </c>
      <c r="D8" s="575">
        <v>59</v>
      </c>
      <c r="E8" s="574">
        <v>0.15625</v>
      </c>
      <c r="F8" s="575">
        <v>15</v>
      </c>
      <c r="G8" s="574">
        <v>0.125</v>
      </c>
      <c r="H8" s="575">
        <v>12</v>
      </c>
      <c r="I8" s="574">
        <v>6.25E-2</v>
      </c>
      <c r="J8" s="575">
        <v>6</v>
      </c>
      <c r="K8" s="574">
        <v>4.1666666666666657E-2</v>
      </c>
      <c r="L8" s="575">
        <v>4</v>
      </c>
      <c r="M8" s="574">
        <v>1</v>
      </c>
      <c r="N8" s="575">
        <v>96</v>
      </c>
      <c r="O8" s="569"/>
    </row>
    <row r="9" spans="1:29" ht="15" customHeight="1">
      <c r="A9" s="1998"/>
      <c r="B9" s="573" t="s">
        <v>393</v>
      </c>
      <c r="C9" s="574">
        <v>0.42553191489361702</v>
      </c>
      <c r="D9" s="575">
        <v>20</v>
      </c>
      <c r="E9" s="574">
        <v>0.21276595744680851</v>
      </c>
      <c r="F9" s="575">
        <v>10</v>
      </c>
      <c r="G9" s="574">
        <v>0.25531914893617019</v>
      </c>
      <c r="H9" s="575">
        <v>12</v>
      </c>
      <c r="I9" s="574">
        <v>8.5106382978723402E-2</v>
      </c>
      <c r="J9" s="575">
        <v>4</v>
      </c>
      <c r="K9" s="574">
        <v>2.1276595744680851E-2</v>
      </c>
      <c r="L9" s="575">
        <v>1</v>
      </c>
      <c r="M9" s="574">
        <v>1</v>
      </c>
      <c r="N9" s="575">
        <v>47</v>
      </c>
      <c r="O9" s="569"/>
    </row>
    <row r="10" spans="1:29" ht="15" customHeight="1">
      <c r="A10" s="1998"/>
      <c r="B10" s="573" t="s">
        <v>394</v>
      </c>
      <c r="C10" s="574">
        <v>0.22222222222222221</v>
      </c>
      <c r="D10" s="575">
        <v>8</v>
      </c>
      <c r="E10" s="574">
        <v>0.41666666666666674</v>
      </c>
      <c r="F10" s="575">
        <v>15</v>
      </c>
      <c r="G10" s="574">
        <v>0.25</v>
      </c>
      <c r="H10" s="575">
        <v>9</v>
      </c>
      <c r="I10" s="574">
        <v>0.1111111111111111</v>
      </c>
      <c r="J10" s="575">
        <v>4</v>
      </c>
      <c r="K10" s="574">
        <v>0</v>
      </c>
      <c r="L10" s="575">
        <v>0</v>
      </c>
      <c r="M10" s="574">
        <v>1</v>
      </c>
      <c r="N10" s="575">
        <v>36</v>
      </c>
      <c r="O10" s="569"/>
    </row>
    <row r="11" spans="1:29" ht="15" customHeight="1">
      <c r="A11" s="1998"/>
      <c r="B11" s="573" t="s">
        <v>396</v>
      </c>
      <c r="C11" s="574">
        <v>0</v>
      </c>
      <c r="D11" s="575">
        <v>0</v>
      </c>
      <c r="E11" s="574">
        <v>0.2</v>
      </c>
      <c r="F11" s="575">
        <v>1</v>
      </c>
      <c r="G11" s="574">
        <v>0.8</v>
      </c>
      <c r="H11" s="575">
        <v>4</v>
      </c>
      <c r="I11" s="574">
        <v>0</v>
      </c>
      <c r="J11" s="575">
        <v>0</v>
      </c>
      <c r="K11" s="574">
        <v>0</v>
      </c>
      <c r="L11" s="575">
        <v>0</v>
      </c>
      <c r="M11" s="574">
        <v>1</v>
      </c>
      <c r="N11" s="575">
        <v>5</v>
      </c>
      <c r="O11" s="569"/>
    </row>
    <row r="12" spans="1:29" ht="15" customHeight="1">
      <c r="A12" s="1998" t="s">
        <v>9</v>
      </c>
      <c r="B12" s="573" t="s">
        <v>11</v>
      </c>
      <c r="C12" s="574">
        <v>0.51958224543080944</v>
      </c>
      <c r="D12" s="575">
        <v>199</v>
      </c>
      <c r="E12" s="574">
        <v>0.14621409921671019</v>
      </c>
      <c r="F12" s="575">
        <v>56</v>
      </c>
      <c r="G12" s="574">
        <v>0.25848563968668409</v>
      </c>
      <c r="H12" s="575">
        <v>99</v>
      </c>
      <c r="I12" s="574">
        <v>5.4830287206266322E-2</v>
      </c>
      <c r="J12" s="575">
        <v>21</v>
      </c>
      <c r="K12" s="574">
        <v>2.088772845953003E-2</v>
      </c>
      <c r="L12" s="575">
        <v>8</v>
      </c>
      <c r="M12" s="574">
        <v>1</v>
      </c>
      <c r="N12" s="575">
        <v>383</v>
      </c>
      <c r="O12" s="569"/>
    </row>
    <row r="13" spans="1:29" ht="15" customHeight="1">
      <c r="A13" s="1998"/>
      <c r="B13" s="573" t="s">
        <v>10</v>
      </c>
      <c r="C13" s="574">
        <v>0.34</v>
      </c>
      <c r="D13" s="575">
        <v>17</v>
      </c>
      <c r="E13" s="574">
        <v>0.2</v>
      </c>
      <c r="F13" s="575">
        <v>10</v>
      </c>
      <c r="G13" s="574">
        <v>0.34</v>
      </c>
      <c r="H13" s="575">
        <v>17</v>
      </c>
      <c r="I13" s="574">
        <v>0.08</v>
      </c>
      <c r="J13" s="575">
        <v>4</v>
      </c>
      <c r="K13" s="574">
        <v>0.04</v>
      </c>
      <c r="L13" s="575">
        <v>2</v>
      </c>
      <c r="M13" s="574">
        <v>1</v>
      </c>
      <c r="N13" s="575">
        <v>50</v>
      </c>
      <c r="O13" s="569"/>
    </row>
    <row r="14" spans="1:29" ht="15" customHeight="1">
      <c r="A14" s="1998" t="s">
        <v>521</v>
      </c>
      <c r="B14" s="573" t="s">
        <v>12</v>
      </c>
      <c r="C14" s="574">
        <v>0.2608695652173913</v>
      </c>
      <c r="D14" s="575">
        <v>6</v>
      </c>
      <c r="E14" s="574">
        <v>0.2608695652173913</v>
      </c>
      <c r="F14" s="575">
        <v>6</v>
      </c>
      <c r="G14" s="574">
        <v>0.34782608695652173</v>
      </c>
      <c r="H14" s="575">
        <v>8</v>
      </c>
      <c r="I14" s="574">
        <v>0.13043478260869565</v>
      </c>
      <c r="J14" s="575">
        <v>3</v>
      </c>
      <c r="K14" s="574">
        <v>0</v>
      </c>
      <c r="L14" s="575">
        <v>0</v>
      </c>
      <c r="M14" s="574">
        <v>1</v>
      </c>
      <c r="N14" s="575">
        <v>23</v>
      </c>
      <c r="O14" s="569"/>
    </row>
    <row r="15" spans="1:29" ht="57" customHeight="1">
      <c r="A15" s="1998"/>
      <c r="B15" s="573" t="s">
        <v>13</v>
      </c>
      <c r="C15" s="574">
        <v>0.51219512195121952</v>
      </c>
      <c r="D15" s="575">
        <v>210</v>
      </c>
      <c r="E15" s="574">
        <v>0.14634146341463414</v>
      </c>
      <c r="F15" s="575">
        <v>60</v>
      </c>
      <c r="G15" s="574">
        <v>0.26341463414634148</v>
      </c>
      <c r="H15" s="575">
        <v>108</v>
      </c>
      <c r="I15" s="574">
        <v>5.365853658536586E-2</v>
      </c>
      <c r="J15" s="575">
        <v>22</v>
      </c>
      <c r="K15" s="574">
        <v>2.4390243902439025E-2</v>
      </c>
      <c r="L15" s="575">
        <v>10</v>
      </c>
      <c r="M15" s="574">
        <v>1</v>
      </c>
      <c r="N15" s="575">
        <v>410</v>
      </c>
      <c r="O15" s="569"/>
    </row>
    <row r="16" spans="1:29" ht="15" customHeight="1">
      <c r="A16" s="1998" t="s">
        <v>14</v>
      </c>
      <c r="B16" s="573" t="s">
        <v>15</v>
      </c>
      <c r="C16" s="574">
        <v>0.48529411764705882</v>
      </c>
      <c r="D16" s="575">
        <v>33</v>
      </c>
      <c r="E16" s="574">
        <v>4.4117647058823532E-2</v>
      </c>
      <c r="F16" s="575">
        <v>3</v>
      </c>
      <c r="G16" s="574">
        <v>0.38235294117647056</v>
      </c>
      <c r="H16" s="575">
        <v>26</v>
      </c>
      <c r="I16" s="574">
        <v>8.8235294117647065E-2</v>
      </c>
      <c r="J16" s="575">
        <v>6</v>
      </c>
      <c r="K16" s="574">
        <v>0</v>
      </c>
      <c r="L16" s="575">
        <v>0</v>
      </c>
      <c r="M16" s="574">
        <v>1</v>
      </c>
      <c r="N16" s="575">
        <v>68</v>
      </c>
      <c r="O16" s="569"/>
    </row>
    <row r="17" spans="1:15" ht="27.95" customHeight="1">
      <c r="A17" s="1998"/>
      <c r="B17" s="573" t="s">
        <v>16</v>
      </c>
      <c r="C17" s="574">
        <v>0.47014925373134331</v>
      </c>
      <c r="D17" s="575">
        <v>63</v>
      </c>
      <c r="E17" s="574">
        <v>0.13432835820895522</v>
      </c>
      <c r="F17" s="575">
        <v>18</v>
      </c>
      <c r="G17" s="574">
        <v>0.32089552238805974</v>
      </c>
      <c r="H17" s="575">
        <v>43</v>
      </c>
      <c r="I17" s="574">
        <v>5.2238805970149252E-2</v>
      </c>
      <c r="J17" s="575">
        <v>7</v>
      </c>
      <c r="K17" s="574">
        <v>2.2388059701492536E-2</v>
      </c>
      <c r="L17" s="575">
        <v>3</v>
      </c>
      <c r="M17" s="574">
        <v>1</v>
      </c>
      <c r="N17" s="575">
        <v>134</v>
      </c>
      <c r="O17" s="569"/>
    </row>
    <row r="18" spans="1:15" ht="27.95" customHeight="1">
      <c r="A18" s="1998"/>
      <c r="B18" s="573" t="s">
        <v>17</v>
      </c>
      <c r="C18" s="574">
        <v>0.49586776859504134</v>
      </c>
      <c r="D18" s="575">
        <v>60</v>
      </c>
      <c r="E18" s="574">
        <v>0.17355371900826447</v>
      </c>
      <c r="F18" s="575">
        <v>21</v>
      </c>
      <c r="G18" s="574">
        <v>0.256198347107438</v>
      </c>
      <c r="H18" s="575">
        <v>31</v>
      </c>
      <c r="I18" s="574">
        <v>7.43801652892562E-2</v>
      </c>
      <c r="J18" s="575">
        <v>9</v>
      </c>
      <c r="K18" s="574">
        <v>0</v>
      </c>
      <c r="L18" s="575">
        <v>0</v>
      </c>
      <c r="M18" s="574">
        <v>1</v>
      </c>
      <c r="N18" s="575">
        <v>121</v>
      </c>
      <c r="O18" s="569"/>
    </row>
    <row r="19" spans="1:15" ht="15" customHeight="1">
      <c r="A19" s="1998"/>
      <c r="B19" s="573" t="s">
        <v>18</v>
      </c>
      <c r="C19" s="574">
        <v>0.54545454545454541</v>
      </c>
      <c r="D19" s="575">
        <v>60</v>
      </c>
      <c r="E19" s="574">
        <v>0.21818181818181817</v>
      </c>
      <c r="F19" s="575">
        <v>24</v>
      </c>
      <c r="G19" s="574">
        <v>0.14545454545454545</v>
      </c>
      <c r="H19" s="575">
        <v>16</v>
      </c>
      <c r="I19" s="574">
        <v>2.7272727272727271E-2</v>
      </c>
      <c r="J19" s="575">
        <v>3</v>
      </c>
      <c r="K19" s="574">
        <v>6.363636363636363E-2</v>
      </c>
      <c r="L19" s="575">
        <v>7</v>
      </c>
      <c r="M19" s="574">
        <v>1</v>
      </c>
      <c r="N19" s="575">
        <v>110</v>
      </c>
      <c r="O19" s="569"/>
    </row>
    <row r="20" spans="1:15" ht="15" customHeight="1">
      <c r="A20" s="1998" t="s">
        <v>525</v>
      </c>
      <c r="B20" s="573" t="s">
        <v>223</v>
      </c>
      <c r="C20" s="574">
        <v>0.49289099526066349</v>
      </c>
      <c r="D20" s="575">
        <v>104</v>
      </c>
      <c r="E20" s="574">
        <v>0.15639810426540285</v>
      </c>
      <c r="F20" s="575">
        <v>33</v>
      </c>
      <c r="G20" s="574">
        <v>0.24170616113744076</v>
      </c>
      <c r="H20" s="575">
        <v>51</v>
      </c>
      <c r="I20" s="574">
        <v>8.0568720379146919E-2</v>
      </c>
      <c r="J20" s="575">
        <v>17</v>
      </c>
      <c r="K20" s="574">
        <v>2.8436018957345974E-2</v>
      </c>
      <c r="L20" s="575">
        <v>6</v>
      </c>
      <c r="M20" s="574">
        <v>1</v>
      </c>
      <c r="N20" s="575">
        <v>211</v>
      </c>
      <c r="O20" s="569"/>
    </row>
    <row r="21" spans="1:15" ht="15" customHeight="1">
      <c r="A21" s="1998"/>
      <c r="B21" s="573" t="s">
        <v>27</v>
      </c>
      <c r="C21" s="574">
        <v>0.48170731707317072</v>
      </c>
      <c r="D21" s="575">
        <v>79</v>
      </c>
      <c r="E21" s="574">
        <v>0.1402439024390244</v>
      </c>
      <c r="F21" s="575">
        <v>23</v>
      </c>
      <c r="G21" s="574">
        <v>0.31707317073170732</v>
      </c>
      <c r="H21" s="575">
        <v>52</v>
      </c>
      <c r="I21" s="574">
        <v>4.2682926829268296E-2</v>
      </c>
      <c r="J21" s="575">
        <v>7</v>
      </c>
      <c r="K21" s="574">
        <v>1.8292682926829267E-2</v>
      </c>
      <c r="L21" s="575">
        <v>3</v>
      </c>
      <c r="M21" s="574">
        <v>1</v>
      </c>
      <c r="N21" s="575">
        <v>164</v>
      </c>
      <c r="O21" s="569"/>
    </row>
    <row r="22" spans="1:15" ht="27.95" customHeight="1">
      <c r="A22" s="1998"/>
      <c r="B22" s="573" t="s">
        <v>526</v>
      </c>
      <c r="C22" s="574">
        <v>0.65957446808510634</v>
      </c>
      <c r="D22" s="575">
        <v>31</v>
      </c>
      <c r="E22" s="574">
        <v>0.1276595744680851</v>
      </c>
      <c r="F22" s="575">
        <v>6</v>
      </c>
      <c r="G22" s="574">
        <v>0.19148936170212769</v>
      </c>
      <c r="H22" s="575">
        <v>9</v>
      </c>
      <c r="I22" s="574">
        <v>0</v>
      </c>
      <c r="J22" s="575">
        <v>0</v>
      </c>
      <c r="K22" s="574">
        <v>2.1276595744680851E-2</v>
      </c>
      <c r="L22" s="575">
        <v>1</v>
      </c>
      <c r="M22" s="574">
        <v>1</v>
      </c>
      <c r="N22" s="575">
        <v>47</v>
      </c>
      <c r="O22" s="569"/>
    </row>
    <row r="23" spans="1:15" ht="27.95" customHeight="1">
      <c r="A23" s="1998"/>
      <c r="B23" s="573" t="s">
        <v>527</v>
      </c>
      <c r="C23" s="574">
        <v>0.1111111111111111</v>
      </c>
      <c r="D23" s="575">
        <v>1</v>
      </c>
      <c r="E23" s="574">
        <v>0.44444444444444442</v>
      </c>
      <c r="F23" s="575">
        <v>4</v>
      </c>
      <c r="G23" s="574">
        <v>0.44444444444444442</v>
      </c>
      <c r="H23" s="575">
        <v>4</v>
      </c>
      <c r="I23" s="574">
        <v>0</v>
      </c>
      <c r="J23" s="575">
        <v>0</v>
      </c>
      <c r="K23" s="574">
        <v>0</v>
      </c>
      <c r="L23" s="575">
        <v>0</v>
      </c>
      <c r="M23" s="574">
        <v>1</v>
      </c>
      <c r="N23" s="575">
        <v>9</v>
      </c>
      <c r="O23" s="569"/>
    </row>
    <row r="24" spans="1:15" ht="15" customHeight="1">
      <c r="A24" s="1998" t="s">
        <v>24</v>
      </c>
      <c r="B24" s="573" t="s">
        <v>27</v>
      </c>
      <c r="C24" s="574">
        <v>0.49175824175824173</v>
      </c>
      <c r="D24" s="575">
        <v>179</v>
      </c>
      <c r="E24" s="574">
        <v>0.14285714285714285</v>
      </c>
      <c r="F24" s="575">
        <v>52</v>
      </c>
      <c r="G24" s="574">
        <v>0.27472527472527475</v>
      </c>
      <c r="H24" s="575">
        <v>100</v>
      </c>
      <c r="I24" s="574">
        <v>6.5934065934065936E-2</v>
      </c>
      <c r="J24" s="575">
        <v>24</v>
      </c>
      <c r="K24" s="574">
        <v>2.4725274725274728E-2</v>
      </c>
      <c r="L24" s="575">
        <v>9</v>
      </c>
      <c r="M24" s="574">
        <v>1</v>
      </c>
      <c r="N24" s="575">
        <v>364</v>
      </c>
      <c r="O24" s="569"/>
    </row>
    <row r="25" spans="1:15" ht="15" customHeight="1">
      <c r="A25" s="1998"/>
      <c r="B25" s="573" t="s">
        <v>26</v>
      </c>
      <c r="C25" s="574">
        <v>0.62</v>
      </c>
      <c r="D25" s="575">
        <v>31</v>
      </c>
      <c r="E25" s="574">
        <v>0.12</v>
      </c>
      <c r="F25" s="575">
        <v>6</v>
      </c>
      <c r="G25" s="574">
        <v>0.22</v>
      </c>
      <c r="H25" s="575">
        <v>11</v>
      </c>
      <c r="I25" s="574">
        <v>0.02</v>
      </c>
      <c r="J25" s="575">
        <v>1</v>
      </c>
      <c r="K25" s="574">
        <v>0.02</v>
      </c>
      <c r="L25" s="575">
        <v>1</v>
      </c>
      <c r="M25" s="574">
        <v>1</v>
      </c>
      <c r="N25" s="575">
        <v>50</v>
      </c>
      <c r="O25" s="569"/>
    </row>
    <row r="26" spans="1:15" ht="15" customHeight="1">
      <c r="A26" s="1998"/>
      <c r="B26" s="573" t="s">
        <v>25</v>
      </c>
      <c r="C26" s="574">
        <v>0.31578947368421051</v>
      </c>
      <c r="D26" s="575">
        <v>6</v>
      </c>
      <c r="E26" s="574">
        <v>0.42105263157894735</v>
      </c>
      <c r="F26" s="575">
        <v>8</v>
      </c>
      <c r="G26" s="574">
        <v>0.26315789473684209</v>
      </c>
      <c r="H26" s="575">
        <v>5</v>
      </c>
      <c r="I26" s="574">
        <v>0</v>
      </c>
      <c r="J26" s="575">
        <v>0</v>
      </c>
      <c r="K26" s="574">
        <v>0</v>
      </c>
      <c r="L26" s="575">
        <v>0</v>
      </c>
      <c r="M26" s="574">
        <v>1</v>
      </c>
      <c r="N26" s="575">
        <v>19</v>
      </c>
      <c r="O26" s="569"/>
    </row>
    <row r="27" spans="1:15" ht="15" customHeight="1">
      <c r="A27" s="1998" t="s">
        <v>522</v>
      </c>
      <c r="B27" s="573" t="s">
        <v>29</v>
      </c>
      <c r="C27" s="574">
        <v>0.56310679611650483</v>
      </c>
      <c r="D27" s="575">
        <v>116</v>
      </c>
      <c r="E27" s="574">
        <v>0.11165048543689321</v>
      </c>
      <c r="F27" s="575">
        <v>23</v>
      </c>
      <c r="G27" s="574">
        <v>0.21844660194174759</v>
      </c>
      <c r="H27" s="575">
        <v>45</v>
      </c>
      <c r="I27" s="574">
        <v>7.281553398058252E-2</v>
      </c>
      <c r="J27" s="575">
        <v>15</v>
      </c>
      <c r="K27" s="574">
        <v>3.3980582524271843E-2</v>
      </c>
      <c r="L27" s="575">
        <v>7</v>
      </c>
      <c r="M27" s="574">
        <v>1</v>
      </c>
      <c r="N27" s="575">
        <v>206</v>
      </c>
      <c r="O27" s="569"/>
    </row>
    <row r="28" spans="1:15" ht="15" customHeight="1">
      <c r="A28" s="1998"/>
      <c r="B28" s="573" t="s">
        <v>30</v>
      </c>
      <c r="C28" s="574">
        <v>0.25</v>
      </c>
      <c r="D28" s="575">
        <v>4</v>
      </c>
      <c r="E28" s="574">
        <v>0.3125</v>
      </c>
      <c r="F28" s="575">
        <v>5</v>
      </c>
      <c r="G28" s="574">
        <v>0.4375</v>
      </c>
      <c r="H28" s="575">
        <v>7</v>
      </c>
      <c r="I28" s="574">
        <v>0</v>
      </c>
      <c r="J28" s="575">
        <v>0</v>
      </c>
      <c r="K28" s="574">
        <v>0</v>
      </c>
      <c r="L28" s="575">
        <v>0</v>
      </c>
      <c r="M28" s="574">
        <v>1</v>
      </c>
      <c r="N28" s="575">
        <v>16</v>
      </c>
      <c r="O28" s="569"/>
    </row>
    <row r="29" spans="1:15" ht="15" customHeight="1">
      <c r="A29" s="1998"/>
      <c r="B29" s="573" t="s">
        <v>31</v>
      </c>
      <c r="C29" s="574">
        <v>0.45497630331753558</v>
      </c>
      <c r="D29" s="575">
        <v>96</v>
      </c>
      <c r="E29" s="574">
        <v>0.18009478672985782</v>
      </c>
      <c r="F29" s="575">
        <v>38</v>
      </c>
      <c r="G29" s="574">
        <v>0.30331753554502372</v>
      </c>
      <c r="H29" s="575">
        <v>64</v>
      </c>
      <c r="I29" s="574">
        <v>4.7393364928909956E-2</v>
      </c>
      <c r="J29" s="575">
        <v>10</v>
      </c>
      <c r="K29" s="574">
        <v>1.4218009478672987E-2</v>
      </c>
      <c r="L29" s="575">
        <v>3</v>
      </c>
      <c r="M29" s="574">
        <v>1</v>
      </c>
      <c r="N29" s="575">
        <v>211</v>
      </c>
      <c r="O29" s="569"/>
    </row>
    <row r="30" spans="1:15" ht="15" customHeight="1">
      <c r="A30" s="1998" t="s">
        <v>523</v>
      </c>
      <c r="B30" s="573" t="s">
        <v>34</v>
      </c>
      <c r="C30" s="574">
        <v>0.52573529411764708</v>
      </c>
      <c r="D30" s="575">
        <v>143</v>
      </c>
      <c r="E30" s="574">
        <v>0.13970588235294118</v>
      </c>
      <c r="F30" s="575">
        <v>38</v>
      </c>
      <c r="G30" s="574">
        <v>0.25367647058823528</v>
      </c>
      <c r="H30" s="575">
        <v>69</v>
      </c>
      <c r="I30" s="574">
        <v>5.514705882352941E-2</v>
      </c>
      <c r="J30" s="575">
        <v>15</v>
      </c>
      <c r="K30" s="574">
        <v>2.5735294117647058E-2</v>
      </c>
      <c r="L30" s="575">
        <v>7</v>
      </c>
      <c r="M30" s="574">
        <v>1</v>
      </c>
      <c r="N30" s="575">
        <v>272</v>
      </c>
      <c r="O30" s="569"/>
    </row>
    <row r="31" spans="1:15" ht="15" customHeight="1">
      <c r="A31" s="1998"/>
      <c r="B31" s="573" t="s">
        <v>33</v>
      </c>
      <c r="C31" s="574">
        <v>0.45283018867924535</v>
      </c>
      <c r="D31" s="575">
        <v>72</v>
      </c>
      <c r="E31" s="574">
        <v>0.1761006289308176</v>
      </c>
      <c r="F31" s="575">
        <v>28</v>
      </c>
      <c r="G31" s="574">
        <v>0.29559748427672955</v>
      </c>
      <c r="H31" s="575">
        <v>47</v>
      </c>
      <c r="I31" s="574">
        <v>5.6603773584905669E-2</v>
      </c>
      <c r="J31" s="575">
        <v>9</v>
      </c>
      <c r="K31" s="574">
        <v>1.8867924528301886E-2</v>
      </c>
      <c r="L31" s="575">
        <v>3</v>
      </c>
      <c r="M31" s="574">
        <v>1</v>
      </c>
      <c r="N31" s="575">
        <v>159</v>
      </c>
      <c r="O31" s="569"/>
    </row>
    <row r="32" spans="1:15" ht="15" customHeight="1">
      <c r="A32" s="1998" t="s">
        <v>517</v>
      </c>
      <c r="B32" s="573" t="s">
        <v>39</v>
      </c>
      <c r="C32" s="574">
        <v>0.47272727272727272</v>
      </c>
      <c r="D32" s="575">
        <v>130</v>
      </c>
      <c r="E32" s="574">
        <v>0.20727272727272728</v>
      </c>
      <c r="F32" s="575">
        <v>57</v>
      </c>
      <c r="G32" s="574">
        <v>0.2290909090909091</v>
      </c>
      <c r="H32" s="575">
        <v>63</v>
      </c>
      <c r="I32" s="574">
        <v>6.545454545454546E-2</v>
      </c>
      <c r="J32" s="575">
        <v>18</v>
      </c>
      <c r="K32" s="574">
        <v>2.5454545454545455E-2</v>
      </c>
      <c r="L32" s="575">
        <v>7</v>
      </c>
      <c r="M32" s="574">
        <v>1</v>
      </c>
      <c r="N32" s="575">
        <v>275</v>
      </c>
      <c r="O32" s="569"/>
    </row>
    <row r="33" spans="1:15" ht="15" customHeight="1">
      <c r="A33" s="1998"/>
      <c r="B33" s="573" t="s">
        <v>36</v>
      </c>
      <c r="C33" s="574">
        <v>0.52325581395348841</v>
      </c>
      <c r="D33" s="575">
        <v>45</v>
      </c>
      <c r="E33" s="574">
        <v>2.3255813953488372E-2</v>
      </c>
      <c r="F33" s="575">
        <v>2</v>
      </c>
      <c r="G33" s="574">
        <v>0.36046511627906974</v>
      </c>
      <c r="H33" s="575">
        <v>31</v>
      </c>
      <c r="I33" s="574">
        <v>6.9767441860465115E-2</v>
      </c>
      <c r="J33" s="575">
        <v>6</v>
      </c>
      <c r="K33" s="574">
        <v>2.3255813953488372E-2</v>
      </c>
      <c r="L33" s="575">
        <v>2</v>
      </c>
      <c r="M33" s="574">
        <v>1</v>
      </c>
      <c r="N33" s="575">
        <v>86</v>
      </c>
      <c r="O33" s="569"/>
    </row>
    <row r="34" spans="1:15" ht="27.95" customHeight="1">
      <c r="A34" s="1998"/>
      <c r="B34" s="573" t="s">
        <v>37</v>
      </c>
      <c r="C34" s="574">
        <v>0.5625</v>
      </c>
      <c r="D34" s="575">
        <v>27</v>
      </c>
      <c r="E34" s="574">
        <v>0.10416666666666669</v>
      </c>
      <c r="F34" s="575">
        <v>5</v>
      </c>
      <c r="G34" s="574">
        <v>0.29166666666666669</v>
      </c>
      <c r="H34" s="575">
        <v>14</v>
      </c>
      <c r="I34" s="574">
        <v>2.0833333333333329E-2</v>
      </c>
      <c r="J34" s="575">
        <v>1</v>
      </c>
      <c r="K34" s="574">
        <v>2.0833333333333329E-2</v>
      </c>
      <c r="L34" s="575">
        <v>1</v>
      </c>
      <c r="M34" s="574">
        <v>1</v>
      </c>
      <c r="N34" s="575">
        <v>48</v>
      </c>
      <c r="O34" s="569"/>
    </row>
    <row r="35" spans="1:15" ht="15" customHeight="1">
      <c r="A35" s="1998"/>
      <c r="B35" s="573" t="s">
        <v>38</v>
      </c>
      <c r="C35" s="574">
        <v>0.58333333333333337</v>
      </c>
      <c r="D35" s="575">
        <v>14</v>
      </c>
      <c r="E35" s="574">
        <v>8.3333333333333315E-2</v>
      </c>
      <c r="F35" s="575">
        <v>2</v>
      </c>
      <c r="G35" s="574">
        <v>0.33333333333333326</v>
      </c>
      <c r="H35" s="575">
        <v>8</v>
      </c>
      <c r="I35" s="574">
        <v>0</v>
      </c>
      <c r="J35" s="575">
        <v>0</v>
      </c>
      <c r="K35" s="574">
        <v>0</v>
      </c>
      <c r="L35" s="575">
        <v>0</v>
      </c>
      <c r="M35" s="574">
        <v>1</v>
      </c>
      <c r="N35" s="575">
        <v>24</v>
      </c>
      <c r="O35" s="569"/>
    </row>
    <row r="36" spans="1:15" ht="24.95" customHeight="1">
      <c r="A36" s="1998" t="s">
        <v>524</v>
      </c>
      <c r="B36" s="573" t="s">
        <v>40</v>
      </c>
      <c r="C36" s="574">
        <v>0.4191616766467065</v>
      </c>
      <c r="D36" s="575">
        <v>70</v>
      </c>
      <c r="E36" s="574">
        <v>0.16766467065868262</v>
      </c>
      <c r="F36" s="575">
        <v>28</v>
      </c>
      <c r="G36" s="574">
        <v>0.31137724550898205</v>
      </c>
      <c r="H36" s="575">
        <v>52</v>
      </c>
      <c r="I36" s="574">
        <v>8.9820359281437126E-2</v>
      </c>
      <c r="J36" s="575">
        <v>15</v>
      </c>
      <c r="K36" s="574">
        <v>1.1976047904191617E-2</v>
      </c>
      <c r="L36" s="575">
        <v>2</v>
      </c>
      <c r="M36" s="574">
        <v>1</v>
      </c>
      <c r="N36" s="575">
        <v>167</v>
      </c>
      <c r="O36" s="569"/>
    </row>
    <row r="37" spans="1:15" ht="24.95" customHeight="1">
      <c r="A37" s="1998"/>
      <c r="B37" s="573" t="s">
        <v>41</v>
      </c>
      <c r="C37" s="574">
        <v>0.51094890510948909</v>
      </c>
      <c r="D37" s="575">
        <v>70</v>
      </c>
      <c r="E37" s="574">
        <v>0.18978102189781018</v>
      </c>
      <c r="F37" s="575">
        <v>26</v>
      </c>
      <c r="G37" s="574">
        <v>0.21167883211678831</v>
      </c>
      <c r="H37" s="575">
        <v>29</v>
      </c>
      <c r="I37" s="574">
        <v>4.3795620437956206E-2</v>
      </c>
      <c r="J37" s="575">
        <v>6</v>
      </c>
      <c r="K37" s="574">
        <v>4.3795620437956206E-2</v>
      </c>
      <c r="L37" s="575">
        <v>6</v>
      </c>
      <c r="M37" s="574">
        <v>1</v>
      </c>
      <c r="N37" s="575">
        <v>137</v>
      </c>
      <c r="O37" s="569"/>
    </row>
    <row r="38" spans="1:15" ht="24.95" customHeight="1" thickBot="1">
      <c r="A38" s="1999"/>
      <c r="B38" s="576" t="s">
        <v>42</v>
      </c>
      <c r="C38" s="577">
        <v>0.59375</v>
      </c>
      <c r="D38" s="578">
        <v>76</v>
      </c>
      <c r="E38" s="577">
        <v>9.375E-2</v>
      </c>
      <c r="F38" s="578">
        <v>12</v>
      </c>
      <c r="G38" s="577">
        <v>0.2734375</v>
      </c>
      <c r="H38" s="578">
        <v>35</v>
      </c>
      <c r="I38" s="577">
        <v>2.34375E-2</v>
      </c>
      <c r="J38" s="578">
        <v>3</v>
      </c>
      <c r="K38" s="577">
        <v>1.5625E-2</v>
      </c>
      <c r="L38" s="578">
        <v>2</v>
      </c>
      <c r="M38" s="577">
        <v>1</v>
      </c>
      <c r="N38" s="578">
        <v>128</v>
      </c>
      <c r="O38" s="569"/>
    </row>
    <row r="39" spans="1:15" ht="15.75" thickTop="1"/>
  </sheetData>
  <mergeCells count="20">
    <mergeCell ref="A6:B6"/>
    <mergeCell ref="A7:A11"/>
    <mergeCell ref="A12:A13"/>
    <mergeCell ref="A14:A15"/>
    <mergeCell ref="A16:A19"/>
    <mergeCell ref="A2:N2"/>
    <mergeCell ref="A3:B5"/>
    <mergeCell ref="C3:N3"/>
    <mergeCell ref="C4:D4"/>
    <mergeCell ref="E4:F4"/>
    <mergeCell ref="G4:H4"/>
    <mergeCell ref="I4:J4"/>
    <mergeCell ref="K4:L4"/>
    <mergeCell ref="M4:N4"/>
    <mergeCell ref="A36:A38"/>
    <mergeCell ref="A20:A23"/>
    <mergeCell ref="A24:A26"/>
    <mergeCell ref="A27:A29"/>
    <mergeCell ref="A30:A31"/>
    <mergeCell ref="A32:A3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O38"/>
  <sheetViews>
    <sheetView workbookViewId="0">
      <selection activeCell="P5" sqref="P5"/>
    </sheetView>
  </sheetViews>
  <sheetFormatPr baseColWidth="10" defaultColWidth="8.7109375" defaultRowHeight="15"/>
  <sheetData>
    <row r="1" spans="1:15" ht="15.75" thickBot="1">
      <c r="A1" s="2008" t="s">
        <v>76</v>
      </c>
      <c r="B1" s="2008"/>
      <c r="C1" s="2008"/>
      <c r="D1" s="2008"/>
      <c r="E1" s="2008"/>
      <c r="F1" s="2008"/>
      <c r="G1" s="2008"/>
      <c r="H1" s="2008"/>
      <c r="I1" s="2008"/>
      <c r="J1" s="2008"/>
      <c r="K1" s="2008"/>
      <c r="L1" s="2008"/>
      <c r="M1" s="2008"/>
      <c r="N1" s="2008"/>
      <c r="O1" s="1450"/>
    </row>
    <row r="2" spans="1:15" ht="27.75" customHeight="1" thickTop="1">
      <c r="A2" s="2009" t="s">
        <v>183</v>
      </c>
      <c r="B2" s="2010"/>
      <c r="C2" s="2015" t="s">
        <v>77</v>
      </c>
      <c r="D2" s="2016"/>
      <c r="E2" s="2016"/>
      <c r="F2" s="2016"/>
      <c r="G2" s="2016"/>
      <c r="H2" s="2016"/>
      <c r="I2" s="2016"/>
      <c r="J2" s="2016"/>
      <c r="K2" s="2016"/>
      <c r="L2" s="2016"/>
      <c r="M2" s="2016"/>
      <c r="N2" s="2017"/>
      <c r="O2" s="1450"/>
    </row>
    <row r="3" spans="1:15" ht="48.75" customHeight="1">
      <c r="A3" s="2011"/>
      <c r="B3" s="2012"/>
      <c r="C3" s="2018" t="s">
        <v>78</v>
      </c>
      <c r="D3" s="2019"/>
      <c r="E3" s="2019" t="s">
        <v>79</v>
      </c>
      <c r="F3" s="2019"/>
      <c r="G3" s="2019" t="s">
        <v>80</v>
      </c>
      <c r="H3" s="2019"/>
      <c r="I3" s="2019" t="s">
        <v>81</v>
      </c>
      <c r="J3" s="2019"/>
      <c r="K3" s="2019" t="s">
        <v>82</v>
      </c>
      <c r="L3" s="2019"/>
      <c r="M3" s="2019" t="s">
        <v>392</v>
      </c>
      <c r="N3" s="2020"/>
      <c r="O3" s="1450"/>
    </row>
    <row r="4" spans="1:15" ht="25.5" thickBot="1">
      <c r="A4" s="2013"/>
      <c r="B4" s="2014"/>
      <c r="C4" s="1451" t="s">
        <v>419</v>
      </c>
      <c r="D4" s="1452" t="s">
        <v>391</v>
      </c>
      <c r="E4" s="1452" t="s">
        <v>419</v>
      </c>
      <c r="F4" s="1452" t="s">
        <v>391</v>
      </c>
      <c r="G4" s="1452" t="s">
        <v>419</v>
      </c>
      <c r="H4" s="1452" t="s">
        <v>391</v>
      </c>
      <c r="I4" s="1452" t="s">
        <v>419</v>
      </c>
      <c r="J4" s="1452" t="s">
        <v>391</v>
      </c>
      <c r="K4" s="1452" t="s">
        <v>419</v>
      </c>
      <c r="L4" s="1452" t="s">
        <v>391</v>
      </c>
      <c r="M4" s="1452" t="s">
        <v>419</v>
      </c>
      <c r="N4" s="1453" t="s">
        <v>391</v>
      </c>
      <c r="O4" s="1450"/>
    </row>
    <row r="5" spans="1:15" ht="15.75" thickTop="1">
      <c r="A5" s="2021" t="s">
        <v>392</v>
      </c>
      <c r="B5" s="2022"/>
      <c r="C5" s="1454">
        <v>0.49884526558891457</v>
      </c>
      <c r="D5" s="1455">
        <v>216</v>
      </c>
      <c r="E5" s="1456">
        <v>0.15242494226327943</v>
      </c>
      <c r="F5" s="1455">
        <v>66</v>
      </c>
      <c r="G5" s="1456">
        <v>0.26789838337182448</v>
      </c>
      <c r="H5" s="1455">
        <v>116</v>
      </c>
      <c r="I5" s="1456">
        <v>5.7736720554272515E-2</v>
      </c>
      <c r="J5" s="1455">
        <v>25</v>
      </c>
      <c r="K5" s="1456">
        <v>2.3094688221709004E-2</v>
      </c>
      <c r="L5" s="1455">
        <v>10</v>
      </c>
      <c r="M5" s="1456">
        <v>1</v>
      </c>
      <c r="N5" s="1457">
        <v>433</v>
      </c>
      <c r="O5" s="1450"/>
    </row>
    <row r="6" spans="1:15" ht="48">
      <c r="A6" s="2007" t="s">
        <v>8</v>
      </c>
      <c r="B6" s="1458" t="s">
        <v>397</v>
      </c>
      <c r="C6" s="1459">
        <v>0.51807228915662651</v>
      </c>
      <c r="D6" s="1460">
        <v>129</v>
      </c>
      <c r="E6" s="1461">
        <v>0.10040160642570281</v>
      </c>
      <c r="F6" s="1460">
        <v>25</v>
      </c>
      <c r="G6" s="1461">
        <v>0.31726907630522089</v>
      </c>
      <c r="H6" s="1460">
        <v>79</v>
      </c>
      <c r="I6" s="1461">
        <v>4.4176706827309238E-2</v>
      </c>
      <c r="J6" s="1460">
        <v>11</v>
      </c>
      <c r="K6" s="1461">
        <v>2.0080321285140562E-2</v>
      </c>
      <c r="L6" s="1460">
        <v>5</v>
      </c>
      <c r="M6" s="1461">
        <v>1</v>
      </c>
      <c r="N6" s="1462">
        <v>249</v>
      </c>
      <c r="O6" s="1450"/>
    </row>
    <row r="7" spans="1:15" ht="24">
      <c r="A7" s="2007"/>
      <c r="B7" s="1458" t="s">
        <v>395</v>
      </c>
      <c r="C7" s="1459">
        <v>0.61458333333333337</v>
      </c>
      <c r="D7" s="1460">
        <v>59</v>
      </c>
      <c r="E7" s="1461">
        <v>0.15625</v>
      </c>
      <c r="F7" s="1460">
        <v>15</v>
      </c>
      <c r="G7" s="1461">
        <v>0.125</v>
      </c>
      <c r="H7" s="1460">
        <v>12</v>
      </c>
      <c r="I7" s="1461">
        <v>6.25E-2</v>
      </c>
      <c r="J7" s="1460">
        <v>6</v>
      </c>
      <c r="K7" s="1461">
        <v>4.1666666666666657E-2</v>
      </c>
      <c r="L7" s="1460">
        <v>4</v>
      </c>
      <c r="M7" s="1461">
        <v>1</v>
      </c>
      <c r="N7" s="1462">
        <v>96</v>
      </c>
      <c r="O7" s="1450"/>
    </row>
    <row r="8" spans="1:15" ht="48">
      <c r="A8" s="2007"/>
      <c r="B8" s="1458" t="s">
        <v>393</v>
      </c>
      <c r="C8" s="1459">
        <v>0.42553191489361702</v>
      </c>
      <c r="D8" s="1460">
        <v>20</v>
      </c>
      <c r="E8" s="1461">
        <v>0.21276595744680851</v>
      </c>
      <c r="F8" s="1460">
        <v>10</v>
      </c>
      <c r="G8" s="1461">
        <v>0.25531914893617019</v>
      </c>
      <c r="H8" s="1460">
        <v>12</v>
      </c>
      <c r="I8" s="1461">
        <v>8.5106382978723402E-2</v>
      </c>
      <c r="J8" s="1460">
        <v>4</v>
      </c>
      <c r="K8" s="1461">
        <v>2.1276595744680851E-2</v>
      </c>
      <c r="L8" s="1460">
        <v>1</v>
      </c>
      <c r="M8" s="1461">
        <v>1</v>
      </c>
      <c r="N8" s="1462">
        <v>47</v>
      </c>
      <c r="O8" s="1450"/>
    </row>
    <row r="9" spans="1:15" ht="24">
      <c r="A9" s="2007"/>
      <c r="B9" s="1458" t="s">
        <v>394</v>
      </c>
      <c r="C9" s="1459">
        <v>0.22222222222222221</v>
      </c>
      <c r="D9" s="1460">
        <v>8</v>
      </c>
      <c r="E9" s="1461">
        <v>0.41666666666666674</v>
      </c>
      <c r="F9" s="1460">
        <v>15</v>
      </c>
      <c r="G9" s="1461">
        <v>0.25</v>
      </c>
      <c r="H9" s="1460">
        <v>9</v>
      </c>
      <c r="I9" s="1461">
        <v>0.1111111111111111</v>
      </c>
      <c r="J9" s="1460">
        <v>4</v>
      </c>
      <c r="K9" s="1461">
        <v>0</v>
      </c>
      <c r="L9" s="1460">
        <v>0</v>
      </c>
      <c r="M9" s="1461">
        <v>1</v>
      </c>
      <c r="N9" s="1462">
        <v>36</v>
      </c>
      <c r="O9" s="1450"/>
    </row>
    <row r="10" spans="1:15" ht="24">
      <c r="A10" s="2007"/>
      <c r="B10" s="1458" t="s">
        <v>396</v>
      </c>
      <c r="C10" s="1459">
        <v>0</v>
      </c>
      <c r="D10" s="1460">
        <v>0</v>
      </c>
      <c r="E10" s="1461">
        <v>0.2</v>
      </c>
      <c r="F10" s="1460">
        <v>1</v>
      </c>
      <c r="G10" s="1461">
        <v>0.8</v>
      </c>
      <c r="H10" s="1460">
        <v>4</v>
      </c>
      <c r="I10" s="1461">
        <v>0</v>
      </c>
      <c r="J10" s="1460">
        <v>0</v>
      </c>
      <c r="K10" s="1461">
        <v>0</v>
      </c>
      <c r="L10" s="1460">
        <v>0</v>
      </c>
      <c r="M10" s="1461">
        <v>1</v>
      </c>
      <c r="N10" s="1462">
        <v>5</v>
      </c>
      <c r="O10" s="1450"/>
    </row>
    <row r="11" spans="1:15">
      <c r="A11" s="2007" t="s">
        <v>9</v>
      </c>
      <c r="B11" s="1458" t="s">
        <v>11</v>
      </c>
      <c r="C11" s="1459">
        <v>0.51958224543080944</v>
      </c>
      <c r="D11" s="1460">
        <v>199</v>
      </c>
      <c r="E11" s="1461">
        <v>0.14621409921671019</v>
      </c>
      <c r="F11" s="1460">
        <v>56</v>
      </c>
      <c r="G11" s="1461">
        <v>0.25848563968668409</v>
      </c>
      <c r="H11" s="1460">
        <v>99</v>
      </c>
      <c r="I11" s="1461">
        <v>5.4830287206266322E-2</v>
      </c>
      <c r="J11" s="1460">
        <v>21</v>
      </c>
      <c r="K11" s="1461">
        <v>2.088772845953003E-2</v>
      </c>
      <c r="L11" s="1460">
        <v>8</v>
      </c>
      <c r="M11" s="1461">
        <v>1</v>
      </c>
      <c r="N11" s="1462">
        <v>383</v>
      </c>
      <c r="O11" s="1450"/>
    </row>
    <row r="12" spans="1:15">
      <c r="A12" s="2007"/>
      <c r="B12" s="1458" t="s">
        <v>10</v>
      </c>
      <c r="C12" s="1459">
        <v>0.34</v>
      </c>
      <c r="D12" s="1460">
        <v>17</v>
      </c>
      <c r="E12" s="1461">
        <v>0.2</v>
      </c>
      <c r="F12" s="1460">
        <v>10</v>
      </c>
      <c r="G12" s="1461">
        <v>0.34</v>
      </c>
      <c r="H12" s="1460">
        <v>17</v>
      </c>
      <c r="I12" s="1461">
        <v>0.08</v>
      </c>
      <c r="J12" s="1460">
        <v>4</v>
      </c>
      <c r="K12" s="1461">
        <v>0.04</v>
      </c>
      <c r="L12" s="1460">
        <v>2</v>
      </c>
      <c r="M12" s="1461">
        <v>1</v>
      </c>
      <c r="N12" s="1462">
        <v>50</v>
      </c>
      <c r="O12" s="1450"/>
    </row>
    <row r="13" spans="1:15" ht="60">
      <c r="A13" s="2007" t="s">
        <v>521</v>
      </c>
      <c r="B13" s="1458" t="s">
        <v>12</v>
      </c>
      <c r="C13" s="1459">
        <v>0.2608695652173913</v>
      </c>
      <c r="D13" s="1460">
        <v>6</v>
      </c>
      <c r="E13" s="1461">
        <v>0.2608695652173913</v>
      </c>
      <c r="F13" s="1460">
        <v>6</v>
      </c>
      <c r="G13" s="1461">
        <v>0.34782608695652173</v>
      </c>
      <c r="H13" s="1460">
        <v>8</v>
      </c>
      <c r="I13" s="1461">
        <v>0.13043478260869565</v>
      </c>
      <c r="J13" s="1460">
        <v>3</v>
      </c>
      <c r="K13" s="1461">
        <v>0</v>
      </c>
      <c r="L13" s="1460">
        <v>0</v>
      </c>
      <c r="M13" s="1461">
        <v>1</v>
      </c>
      <c r="N13" s="1462">
        <v>23</v>
      </c>
      <c r="O13" s="1450"/>
    </row>
    <row r="14" spans="1:15" ht="168">
      <c r="A14" s="2007"/>
      <c r="B14" s="1458" t="s">
        <v>13</v>
      </c>
      <c r="C14" s="1459">
        <v>0.51219512195121952</v>
      </c>
      <c r="D14" s="1460">
        <v>210</v>
      </c>
      <c r="E14" s="1461">
        <v>0.14634146341463414</v>
      </c>
      <c r="F14" s="1460">
        <v>60</v>
      </c>
      <c r="G14" s="1461">
        <v>0.26341463414634148</v>
      </c>
      <c r="H14" s="1460">
        <v>108</v>
      </c>
      <c r="I14" s="1461">
        <v>5.365853658536586E-2</v>
      </c>
      <c r="J14" s="1460">
        <v>22</v>
      </c>
      <c r="K14" s="1461">
        <v>2.4390243902439025E-2</v>
      </c>
      <c r="L14" s="1460">
        <v>10</v>
      </c>
      <c r="M14" s="1461">
        <v>1</v>
      </c>
      <c r="N14" s="1462">
        <v>410</v>
      </c>
      <c r="O14" s="1450"/>
    </row>
    <row r="15" spans="1:15" ht="36">
      <c r="A15" s="2007" t="s">
        <v>14</v>
      </c>
      <c r="B15" s="1458" t="s">
        <v>15</v>
      </c>
      <c r="C15" s="1459">
        <v>0.48529411764705882</v>
      </c>
      <c r="D15" s="1460">
        <v>33</v>
      </c>
      <c r="E15" s="1461">
        <v>4.4117647058823532E-2</v>
      </c>
      <c r="F15" s="1460">
        <v>3</v>
      </c>
      <c r="G15" s="1461">
        <v>0.38235294117647056</v>
      </c>
      <c r="H15" s="1460">
        <v>26</v>
      </c>
      <c r="I15" s="1461">
        <v>8.8235294117647065E-2</v>
      </c>
      <c r="J15" s="1460">
        <v>6</v>
      </c>
      <c r="K15" s="1461">
        <v>0</v>
      </c>
      <c r="L15" s="1460">
        <v>0</v>
      </c>
      <c r="M15" s="1461">
        <v>1</v>
      </c>
      <c r="N15" s="1462">
        <v>68</v>
      </c>
      <c r="O15" s="1450"/>
    </row>
    <row r="16" spans="1:15" ht="48">
      <c r="A16" s="2007"/>
      <c r="B16" s="1458" t="s">
        <v>16</v>
      </c>
      <c r="C16" s="1459">
        <v>0.47014925373134331</v>
      </c>
      <c r="D16" s="1460">
        <v>63</v>
      </c>
      <c r="E16" s="1461">
        <v>0.13432835820895522</v>
      </c>
      <c r="F16" s="1460">
        <v>18</v>
      </c>
      <c r="G16" s="1461">
        <v>0.32089552238805974</v>
      </c>
      <c r="H16" s="1460">
        <v>43</v>
      </c>
      <c r="I16" s="1461">
        <v>5.2238805970149252E-2</v>
      </c>
      <c r="J16" s="1460">
        <v>7</v>
      </c>
      <c r="K16" s="1461">
        <v>2.2388059701492536E-2</v>
      </c>
      <c r="L16" s="1460">
        <v>3</v>
      </c>
      <c r="M16" s="1461">
        <v>1</v>
      </c>
      <c r="N16" s="1462">
        <v>134</v>
      </c>
      <c r="O16" s="1450"/>
    </row>
    <row r="17" spans="1:15" ht="48">
      <c r="A17" s="2007"/>
      <c r="B17" s="1458" t="s">
        <v>17</v>
      </c>
      <c r="C17" s="1459">
        <v>0.49586776859504134</v>
      </c>
      <c r="D17" s="1460">
        <v>60</v>
      </c>
      <c r="E17" s="1461">
        <v>0.17355371900826447</v>
      </c>
      <c r="F17" s="1460">
        <v>21</v>
      </c>
      <c r="G17" s="1461">
        <v>0.256198347107438</v>
      </c>
      <c r="H17" s="1460">
        <v>31</v>
      </c>
      <c r="I17" s="1461">
        <v>7.43801652892562E-2</v>
      </c>
      <c r="J17" s="1460">
        <v>9</v>
      </c>
      <c r="K17" s="1461">
        <v>0</v>
      </c>
      <c r="L17" s="1460">
        <v>0</v>
      </c>
      <c r="M17" s="1461">
        <v>1</v>
      </c>
      <c r="N17" s="1462">
        <v>121</v>
      </c>
      <c r="O17" s="1450"/>
    </row>
    <row r="18" spans="1:15" ht="24">
      <c r="A18" s="2007"/>
      <c r="B18" s="1458" t="s">
        <v>18</v>
      </c>
      <c r="C18" s="1459">
        <v>0.54545454545454541</v>
      </c>
      <c r="D18" s="1460">
        <v>60</v>
      </c>
      <c r="E18" s="1461">
        <v>0.21818181818181817</v>
      </c>
      <c r="F18" s="1460">
        <v>24</v>
      </c>
      <c r="G18" s="1461">
        <v>0.14545454545454545</v>
      </c>
      <c r="H18" s="1460">
        <v>16</v>
      </c>
      <c r="I18" s="1461">
        <v>2.7272727272727271E-2</v>
      </c>
      <c r="J18" s="1460">
        <v>3</v>
      </c>
      <c r="K18" s="1461">
        <v>6.363636363636363E-2</v>
      </c>
      <c r="L18" s="1460">
        <v>7</v>
      </c>
      <c r="M18" s="1461">
        <v>1</v>
      </c>
      <c r="N18" s="1462">
        <v>110</v>
      </c>
      <c r="O18" s="1450"/>
    </row>
    <row r="19" spans="1:15">
      <c r="A19" s="2007" t="s">
        <v>525</v>
      </c>
      <c r="B19" s="1458" t="s">
        <v>223</v>
      </c>
      <c r="C19" s="1459">
        <v>0.49289099526066349</v>
      </c>
      <c r="D19" s="1460">
        <v>104</v>
      </c>
      <c r="E19" s="1461">
        <v>0.15639810426540285</v>
      </c>
      <c r="F19" s="1460">
        <v>33</v>
      </c>
      <c r="G19" s="1461">
        <v>0.24170616113744076</v>
      </c>
      <c r="H19" s="1460">
        <v>51</v>
      </c>
      <c r="I19" s="1461">
        <v>8.0568720379146919E-2</v>
      </c>
      <c r="J19" s="1460">
        <v>17</v>
      </c>
      <c r="K19" s="1461">
        <v>2.8436018957345974E-2</v>
      </c>
      <c r="L19" s="1460">
        <v>6</v>
      </c>
      <c r="M19" s="1461">
        <v>1</v>
      </c>
      <c r="N19" s="1462">
        <v>211</v>
      </c>
      <c r="O19" s="1450"/>
    </row>
    <row r="20" spans="1:15">
      <c r="A20" s="2007"/>
      <c r="B20" s="1458" t="s">
        <v>27</v>
      </c>
      <c r="C20" s="1459">
        <v>0.48170731707317072</v>
      </c>
      <c r="D20" s="1460">
        <v>79</v>
      </c>
      <c r="E20" s="1461">
        <v>0.1402439024390244</v>
      </c>
      <c r="F20" s="1460">
        <v>23</v>
      </c>
      <c r="G20" s="1461">
        <v>0.31707317073170732</v>
      </c>
      <c r="H20" s="1460">
        <v>52</v>
      </c>
      <c r="I20" s="1461">
        <v>4.2682926829268296E-2</v>
      </c>
      <c r="J20" s="1460">
        <v>7</v>
      </c>
      <c r="K20" s="1461">
        <v>1.8292682926829267E-2</v>
      </c>
      <c r="L20" s="1460">
        <v>3</v>
      </c>
      <c r="M20" s="1461">
        <v>1</v>
      </c>
      <c r="N20" s="1462">
        <v>164</v>
      </c>
      <c r="O20" s="1450"/>
    </row>
    <row r="21" spans="1:15">
      <c r="A21" s="2007"/>
      <c r="B21" s="1458" t="s">
        <v>526</v>
      </c>
      <c r="C21" s="1459">
        <v>0.65957446808510634</v>
      </c>
      <c r="D21" s="1460">
        <v>31</v>
      </c>
      <c r="E21" s="1461">
        <v>0.1276595744680851</v>
      </c>
      <c r="F21" s="1460">
        <v>6</v>
      </c>
      <c r="G21" s="1461">
        <v>0.19148936170212769</v>
      </c>
      <c r="H21" s="1460">
        <v>9</v>
      </c>
      <c r="I21" s="1461">
        <v>0</v>
      </c>
      <c r="J21" s="1460">
        <v>0</v>
      </c>
      <c r="K21" s="1461">
        <v>2.1276595744680851E-2</v>
      </c>
      <c r="L21" s="1460">
        <v>1</v>
      </c>
      <c r="M21" s="1461">
        <v>1</v>
      </c>
      <c r="N21" s="1462">
        <v>47</v>
      </c>
      <c r="O21" s="1450"/>
    </row>
    <row r="22" spans="1:15">
      <c r="A22" s="2007"/>
      <c r="B22" s="1458" t="s">
        <v>527</v>
      </c>
      <c r="C22" s="1459">
        <v>0.1111111111111111</v>
      </c>
      <c r="D22" s="1460">
        <v>1</v>
      </c>
      <c r="E22" s="1461">
        <v>0.44444444444444442</v>
      </c>
      <c r="F22" s="1460">
        <v>4</v>
      </c>
      <c r="G22" s="1461">
        <v>0.44444444444444442</v>
      </c>
      <c r="H22" s="1460">
        <v>4</v>
      </c>
      <c r="I22" s="1461">
        <v>0</v>
      </c>
      <c r="J22" s="1460">
        <v>0</v>
      </c>
      <c r="K22" s="1461">
        <v>0</v>
      </c>
      <c r="L22" s="1460">
        <v>0</v>
      </c>
      <c r="M22" s="1461">
        <v>1</v>
      </c>
      <c r="N22" s="1462">
        <v>9</v>
      </c>
      <c r="O22" s="1450"/>
    </row>
    <row r="23" spans="1:15">
      <c r="A23" s="2007" t="s">
        <v>24</v>
      </c>
      <c r="B23" s="1458" t="s">
        <v>27</v>
      </c>
      <c r="C23" s="1459">
        <v>0.49175824175824173</v>
      </c>
      <c r="D23" s="1460">
        <v>179</v>
      </c>
      <c r="E23" s="1461">
        <v>0.14285714285714285</v>
      </c>
      <c r="F23" s="1460">
        <v>52</v>
      </c>
      <c r="G23" s="1461">
        <v>0.27472527472527475</v>
      </c>
      <c r="H23" s="1460">
        <v>100</v>
      </c>
      <c r="I23" s="1461">
        <v>6.5934065934065936E-2</v>
      </c>
      <c r="J23" s="1460">
        <v>24</v>
      </c>
      <c r="K23" s="1461">
        <v>2.4725274725274728E-2</v>
      </c>
      <c r="L23" s="1460">
        <v>9</v>
      </c>
      <c r="M23" s="1461">
        <v>1</v>
      </c>
      <c r="N23" s="1462">
        <v>364</v>
      </c>
      <c r="O23" s="1450"/>
    </row>
    <row r="24" spans="1:15">
      <c r="A24" s="2007"/>
      <c r="B24" s="1458" t="s">
        <v>26</v>
      </c>
      <c r="C24" s="1459">
        <v>0.62</v>
      </c>
      <c r="D24" s="1460">
        <v>31</v>
      </c>
      <c r="E24" s="1461">
        <v>0.12</v>
      </c>
      <c r="F24" s="1460">
        <v>6</v>
      </c>
      <c r="G24" s="1461">
        <v>0.22</v>
      </c>
      <c r="H24" s="1460">
        <v>11</v>
      </c>
      <c r="I24" s="1461">
        <v>0.02</v>
      </c>
      <c r="J24" s="1460">
        <v>1</v>
      </c>
      <c r="K24" s="1461">
        <v>0.02</v>
      </c>
      <c r="L24" s="1460">
        <v>1</v>
      </c>
      <c r="M24" s="1461">
        <v>1</v>
      </c>
      <c r="N24" s="1462">
        <v>50</v>
      </c>
      <c r="O24" s="1450"/>
    </row>
    <row r="25" spans="1:15">
      <c r="A25" s="2007"/>
      <c r="B25" s="1458" t="s">
        <v>25</v>
      </c>
      <c r="C25" s="1459">
        <v>0.31578947368421051</v>
      </c>
      <c r="D25" s="1460">
        <v>6</v>
      </c>
      <c r="E25" s="1461">
        <v>0.42105263157894735</v>
      </c>
      <c r="F25" s="1460">
        <v>8</v>
      </c>
      <c r="G25" s="1461">
        <v>0.26315789473684209</v>
      </c>
      <c r="H25" s="1460">
        <v>5</v>
      </c>
      <c r="I25" s="1461">
        <v>0</v>
      </c>
      <c r="J25" s="1460">
        <v>0</v>
      </c>
      <c r="K25" s="1461">
        <v>0</v>
      </c>
      <c r="L25" s="1460">
        <v>0</v>
      </c>
      <c r="M25" s="1461">
        <v>1</v>
      </c>
      <c r="N25" s="1462">
        <v>19</v>
      </c>
      <c r="O25" s="1450"/>
    </row>
    <row r="26" spans="1:15">
      <c r="A26" s="2007" t="s">
        <v>522</v>
      </c>
      <c r="B26" s="1458" t="s">
        <v>29</v>
      </c>
      <c r="C26" s="1459">
        <v>0.56310679611650483</v>
      </c>
      <c r="D26" s="1460">
        <v>116</v>
      </c>
      <c r="E26" s="1461">
        <v>0.11165048543689321</v>
      </c>
      <c r="F26" s="1460">
        <v>23</v>
      </c>
      <c r="G26" s="1461">
        <v>0.21844660194174759</v>
      </c>
      <c r="H26" s="1460">
        <v>45</v>
      </c>
      <c r="I26" s="1461">
        <v>7.281553398058252E-2</v>
      </c>
      <c r="J26" s="1460">
        <v>15</v>
      </c>
      <c r="K26" s="1461">
        <v>3.3980582524271843E-2</v>
      </c>
      <c r="L26" s="1460">
        <v>7</v>
      </c>
      <c r="M26" s="1461">
        <v>1</v>
      </c>
      <c r="N26" s="1462">
        <v>206</v>
      </c>
      <c r="O26" s="1450"/>
    </row>
    <row r="27" spans="1:15">
      <c r="A27" s="2007"/>
      <c r="B27" s="1458" t="s">
        <v>30</v>
      </c>
      <c r="C27" s="1459">
        <v>0.25</v>
      </c>
      <c r="D27" s="1460">
        <v>4</v>
      </c>
      <c r="E27" s="1461">
        <v>0.3125</v>
      </c>
      <c r="F27" s="1460">
        <v>5</v>
      </c>
      <c r="G27" s="1461">
        <v>0.4375</v>
      </c>
      <c r="H27" s="1460">
        <v>7</v>
      </c>
      <c r="I27" s="1461">
        <v>0</v>
      </c>
      <c r="J27" s="1460">
        <v>0</v>
      </c>
      <c r="K27" s="1461">
        <v>0</v>
      </c>
      <c r="L27" s="1460">
        <v>0</v>
      </c>
      <c r="M27" s="1461">
        <v>1</v>
      </c>
      <c r="N27" s="1462">
        <v>16</v>
      </c>
      <c r="O27" s="1450"/>
    </row>
    <row r="28" spans="1:15">
      <c r="A28" s="2007"/>
      <c r="B28" s="1458" t="s">
        <v>31</v>
      </c>
      <c r="C28" s="1459">
        <v>0.45497630331753558</v>
      </c>
      <c r="D28" s="1460">
        <v>96</v>
      </c>
      <c r="E28" s="1461">
        <v>0.18009478672985782</v>
      </c>
      <c r="F28" s="1460">
        <v>38</v>
      </c>
      <c r="G28" s="1461">
        <v>0.30331753554502372</v>
      </c>
      <c r="H28" s="1460">
        <v>64</v>
      </c>
      <c r="I28" s="1461">
        <v>4.7393364928909956E-2</v>
      </c>
      <c r="J28" s="1460">
        <v>10</v>
      </c>
      <c r="K28" s="1461">
        <v>1.4218009478672987E-2</v>
      </c>
      <c r="L28" s="1460">
        <v>3</v>
      </c>
      <c r="M28" s="1461">
        <v>1</v>
      </c>
      <c r="N28" s="1462">
        <v>211</v>
      </c>
      <c r="O28" s="1450"/>
    </row>
    <row r="29" spans="1:15">
      <c r="A29" s="2007" t="s">
        <v>523</v>
      </c>
      <c r="B29" s="1458" t="s">
        <v>34</v>
      </c>
      <c r="C29" s="1459">
        <v>0.52573529411764708</v>
      </c>
      <c r="D29" s="1460">
        <v>143</v>
      </c>
      <c r="E29" s="1461">
        <v>0.13970588235294118</v>
      </c>
      <c r="F29" s="1460">
        <v>38</v>
      </c>
      <c r="G29" s="1461">
        <v>0.25367647058823528</v>
      </c>
      <c r="H29" s="1460">
        <v>69</v>
      </c>
      <c r="I29" s="1461">
        <v>5.514705882352941E-2</v>
      </c>
      <c r="J29" s="1460">
        <v>15</v>
      </c>
      <c r="K29" s="1461">
        <v>2.5735294117647058E-2</v>
      </c>
      <c r="L29" s="1460">
        <v>7</v>
      </c>
      <c r="M29" s="1461">
        <v>1</v>
      </c>
      <c r="N29" s="1462">
        <v>272</v>
      </c>
      <c r="O29" s="1450"/>
    </row>
    <row r="30" spans="1:15">
      <c r="A30" s="2007"/>
      <c r="B30" s="1458" t="s">
        <v>33</v>
      </c>
      <c r="C30" s="1459">
        <v>0.45283018867924535</v>
      </c>
      <c r="D30" s="1460">
        <v>72</v>
      </c>
      <c r="E30" s="1461">
        <v>0.1761006289308176</v>
      </c>
      <c r="F30" s="1460">
        <v>28</v>
      </c>
      <c r="G30" s="1461">
        <v>0.29559748427672955</v>
      </c>
      <c r="H30" s="1460">
        <v>47</v>
      </c>
      <c r="I30" s="1461">
        <v>5.6603773584905669E-2</v>
      </c>
      <c r="J30" s="1460">
        <v>9</v>
      </c>
      <c r="K30" s="1461">
        <v>1.8867924528301886E-2</v>
      </c>
      <c r="L30" s="1460">
        <v>3</v>
      </c>
      <c r="M30" s="1461">
        <v>1</v>
      </c>
      <c r="N30" s="1462">
        <v>159</v>
      </c>
      <c r="O30" s="1450"/>
    </row>
    <row r="31" spans="1:15" ht="24">
      <c r="A31" s="2007" t="s">
        <v>517</v>
      </c>
      <c r="B31" s="1458" t="s">
        <v>39</v>
      </c>
      <c r="C31" s="1459">
        <v>0.47407407407407409</v>
      </c>
      <c r="D31" s="1460">
        <v>128</v>
      </c>
      <c r="E31" s="1461">
        <v>0.2074074074074074</v>
      </c>
      <c r="F31" s="1460">
        <v>56</v>
      </c>
      <c r="G31" s="1461">
        <v>0.22592592592592592</v>
      </c>
      <c r="H31" s="1460">
        <v>61</v>
      </c>
      <c r="I31" s="1461">
        <v>6.6666666666666666E-2</v>
      </c>
      <c r="J31" s="1460">
        <v>18</v>
      </c>
      <c r="K31" s="1461">
        <v>2.5925925925925925E-2</v>
      </c>
      <c r="L31" s="1460">
        <v>7</v>
      </c>
      <c r="M31" s="1461">
        <v>1</v>
      </c>
      <c r="N31" s="1462">
        <v>270</v>
      </c>
      <c r="O31" s="1450"/>
    </row>
    <row r="32" spans="1:15" ht="48">
      <c r="A32" s="2007"/>
      <c r="B32" s="1458" t="s">
        <v>1665</v>
      </c>
      <c r="C32" s="1459">
        <v>0.52325581395348841</v>
      </c>
      <c r="D32" s="1460">
        <v>45</v>
      </c>
      <c r="E32" s="1461">
        <v>2.3255813953488372E-2</v>
      </c>
      <c r="F32" s="1460">
        <v>2</v>
      </c>
      <c r="G32" s="1461">
        <v>0.36046511627906974</v>
      </c>
      <c r="H32" s="1460">
        <v>31</v>
      </c>
      <c r="I32" s="1461">
        <v>6.9767441860465115E-2</v>
      </c>
      <c r="J32" s="1460">
        <v>6</v>
      </c>
      <c r="K32" s="1461">
        <v>2.3255813953488372E-2</v>
      </c>
      <c r="L32" s="1460">
        <v>2</v>
      </c>
      <c r="M32" s="1461">
        <v>1</v>
      </c>
      <c r="N32" s="1462">
        <v>86</v>
      </c>
      <c r="O32" s="1450"/>
    </row>
    <row r="33" spans="1:15" ht="60">
      <c r="A33" s="2007"/>
      <c r="B33" s="1458" t="s">
        <v>1666</v>
      </c>
      <c r="C33" s="1459">
        <v>0.5625</v>
      </c>
      <c r="D33" s="1460">
        <v>27</v>
      </c>
      <c r="E33" s="1461">
        <v>0.10416666666666669</v>
      </c>
      <c r="F33" s="1460">
        <v>5</v>
      </c>
      <c r="G33" s="1461">
        <v>0.29166666666666669</v>
      </c>
      <c r="H33" s="1460">
        <v>14</v>
      </c>
      <c r="I33" s="1461">
        <v>2.0833333333333329E-2</v>
      </c>
      <c r="J33" s="1460">
        <v>1</v>
      </c>
      <c r="K33" s="1461">
        <v>2.0833333333333329E-2</v>
      </c>
      <c r="L33" s="1460">
        <v>1</v>
      </c>
      <c r="M33" s="1461">
        <v>1</v>
      </c>
      <c r="N33" s="1462">
        <v>48</v>
      </c>
      <c r="O33" s="1450"/>
    </row>
    <row r="34" spans="1:15" ht="24">
      <c r="A34" s="2007"/>
      <c r="B34" s="1458" t="s">
        <v>1667</v>
      </c>
      <c r="C34" s="1459">
        <v>0.58333333333333337</v>
      </c>
      <c r="D34" s="1460">
        <v>14</v>
      </c>
      <c r="E34" s="1461">
        <v>8.3333333333333315E-2</v>
      </c>
      <c r="F34" s="1460">
        <v>2</v>
      </c>
      <c r="G34" s="1461">
        <v>0.33333333333333326</v>
      </c>
      <c r="H34" s="1460">
        <v>8</v>
      </c>
      <c r="I34" s="1461">
        <v>0</v>
      </c>
      <c r="J34" s="1460">
        <v>0</v>
      </c>
      <c r="K34" s="1461">
        <v>0</v>
      </c>
      <c r="L34" s="1460">
        <v>0</v>
      </c>
      <c r="M34" s="1461">
        <v>1</v>
      </c>
      <c r="N34" s="1462">
        <v>24</v>
      </c>
      <c r="O34" s="1450"/>
    </row>
    <row r="35" spans="1:15" ht="36">
      <c r="A35" s="2007"/>
      <c r="B35" s="1458" t="s">
        <v>1668</v>
      </c>
      <c r="C35" s="1459">
        <v>0.4</v>
      </c>
      <c r="D35" s="1460">
        <v>2</v>
      </c>
      <c r="E35" s="1461">
        <v>0.2</v>
      </c>
      <c r="F35" s="1460">
        <v>1</v>
      </c>
      <c r="G35" s="1461">
        <v>0.4</v>
      </c>
      <c r="H35" s="1460">
        <v>2</v>
      </c>
      <c r="I35" s="1461">
        <v>0</v>
      </c>
      <c r="J35" s="1460">
        <v>0</v>
      </c>
      <c r="K35" s="1461">
        <v>0</v>
      </c>
      <c r="L35" s="1460">
        <v>0</v>
      </c>
      <c r="M35" s="1461">
        <v>1</v>
      </c>
      <c r="N35" s="1462">
        <v>5</v>
      </c>
      <c r="O35" s="1450"/>
    </row>
    <row r="36" spans="1:15" ht="24">
      <c r="A36" s="2007" t="s">
        <v>524</v>
      </c>
      <c r="B36" s="1458" t="s">
        <v>40</v>
      </c>
      <c r="C36" s="1459">
        <v>0.4191616766467065</v>
      </c>
      <c r="D36" s="1460">
        <v>70</v>
      </c>
      <c r="E36" s="1461">
        <v>0.16766467065868262</v>
      </c>
      <c r="F36" s="1460">
        <v>28</v>
      </c>
      <c r="G36" s="1461">
        <v>0.31137724550898205</v>
      </c>
      <c r="H36" s="1460">
        <v>52</v>
      </c>
      <c r="I36" s="1461">
        <v>8.9820359281437126E-2</v>
      </c>
      <c r="J36" s="1460">
        <v>15</v>
      </c>
      <c r="K36" s="1461">
        <v>1.1976047904191617E-2</v>
      </c>
      <c r="L36" s="1460">
        <v>2</v>
      </c>
      <c r="M36" s="1461">
        <v>1</v>
      </c>
      <c r="N36" s="1462">
        <v>167</v>
      </c>
      <c r="O36" s="1450"/>
    </row>
    <row r="37" spans="1:15" ht="24">
      <c r="A37" s="2007"/>
      <c r="B37" s="1458" t="s">
        <v>41</v>
      </c>
      <c r="C37" s="1459">
        <v>0.51094890510948909</v>
      </c>
      <c r="D37" s="1460">
        <v>70</v>
      </c>
      <c r="E37" s="1461">
        <v>0.18978102189781018</v>
      </c>
      <c r="F37" s="1460">
        <v>26</v>
      </c>
      <c r="G37" s="1461">
        <v>0.21167883211678831</v>
      </c>
      <c r="H37" s="1460">
        <v>29</v>
      </c>
      <c r="I37" s="1461">
        <v>4.3795620437956206E-2</v>
      </c>
      <c r="J37" s="1460">
        <v>6</v>
      </c>
      <c r="K37" s="1461">
        <v>4.3795620437956206E-2</v>
      </c>
      <c r="L37" s="1460">
        <v>6</v>
      </c>
      <c r="M37" s="1461">
        <v>1</v>
      </c>
      <c r="N37" s="1462">
        <v>137</v>
      </c>
      <c r="O37" s="1450"/>
    </row>
    <row r="38" spans="1:15" ht="36.75" thickBot="1">
      <c r="A38" s="2023"/>
      <c r="B38" s="1463" t="s">
        <v>42</v>
      </c>
      <c r="C38" s="1464">
        <v>0.59375</v>
      </c>
      <c r="D38" s="1465">
        <v>76</v>
      </c>
      <c r="E38" s="1466">
        <v>9.375E-2</v>
      </c>
      <c r="F38" s="1465">
        <v>12</v>
      </c>
      <c r="G38" s="1466">
        <v>0.2734375</v>
      </c>
      <c r="H38" s="1465">
        <v>35</v>
      </c>
      <c r="I38" s="1466">
        <v>2.34375E-2</v>
      </c>
      <c r="J38" s="1465">
        <v>3</v>
      </c>
      <c r="K38" s="1466">
        <v>1.5625E-2</v>
      </c>
      <c r="L38" s="1465">
        <v>2</v>
      </c>
      <c r="M38" s="1466">
        <v>1</v>
      </c>
      <c r="N38" s="1467">
        <v>128</v>
      </c>
      <c r="O38" s="1450"/>
    </row>
  </sheetData>
  <mergeCells count="20">
    <mergeCell ref="A23:A25"/>
    <mergeCell ref="A26:A28"/>
    <mergeCell ref="A29:A30"/>
    <mergeCell ref="A31:A35"/>
    <mergeCell ref="A36:A38"/>
    <mergeCell ref="A19:A22"/>
    <mergeCell ref="A1:N1"/>
    <mergeCell ref="A2:B4"/>
    <mergeCell ref="C2:N2"/>
    <mergeCell ref="C3:D3"/>
    <mergeCell ref="E3:F3"/>
    <mergeCell ref="G3:H3"/>
    <mergeCell ref="I3:J3"/>
    <mergeCell ref="K3:L3"/>
    <mergeCell ref="M3:N3"/>
    <mergeCell ref="A5:B5"/>
    <mergeCell ref="A6:A10"/>
    <mergeCell ref="A11:A12"/>
    <mergeCell ref="A13:A14"/>
    <mergeCell ref="A15:A1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Q61"/>
  <sheetViews>
    <sheetView topLeftCell="A34" zoomScaleNormal="100" workbookViewId="0">
      <selection activeCell="B55" sqref="B55"/>
    </sheetView>
  </sheetViews>
  <sheetFormatPr baseColWidth="10" defaultColWidth="9.140625" defaultRowHeight="15"/>
  <cols>
    <col min="1" max="1" width="9.140625" style="234"/>
    <col min="2" max="2" width="21.140625" style="233" bestFit="1" customWidth="1"/>
    <col min="3" max="3" width="99.42578125" style="487" customWidth="1"/>
    <col min="4" max="4" width="53.5703125" style="234" customWidth="1"/>
    <col min="5" max="5" width="46.85546875" style="234" bestFit="1" customWidth="1"/>
    <col min="6" max="6" width="9.140625" style="234"/>
    <col min="7" max="7" width="20.42578125" style="234" customWidth="1"/>
    <col min="8" max="8" width="23.7109375" style="234" customWidth="1"/>
    <col min="9" max="16384" width="9.140625" style="234"/>
  </cols>
  <sheetData>
    <row r="1" spans="2:17">
      <c r="B1" s="233" t="s">
        <v>315</v>
      </c>
    </row>
    <row r="2" spans="2:17">
      <c r="B2" s="233" t="s">
        <v>2089</v>
      </c>
      <c r="E2" s="489" t="s">
        <v>410</v>
      </c>
    </row>
    <row r="3" spans="2:17" ht="16.5" customHeight="1">
      <c r="B3" s="233" t="s">
        <v>43</v>
      </c>
      <c r="C3" s="487" t="s">
        <v>7</v>
      </c>
      <c r="E3" s="490"/>
    </row>
    <row r="4" spans="2:17">
      <c r="B4" s="233" t="s">
        <v>48</v>
      </c>
      <c r="C4" s="487" t="s">
        <v>49</v>
      </c>
      <c r="E4" s="490" t="s">
        <v>478</v>
      </c>
    </row>
    <row r="5" spans="2:17" ht="15.75" customHeight="1">
      <c r="B5" s="233" t="s">
        <v>62</v>
      </c>
      <c r="C5" s="487" t="s">
        <v>35</v>
      </c>
      <c r="E5" s="490" t="s">
        <v>477</v>
      </c>
    </row>
    <row r="6" spans="2:17" ht="15" customHeight="1">
      <c r="B6" s="233" t="s">
        <v>276</v>
      </c>
      <c r="C6" s="487" t="s">
        <v>63</v>
      </c>
      <c r="E6" s="490" t="s">
        <v>411</v>
      </c>
    </row>
    <row r="7" spans="2:17" s="235" customFormat="1" ht="16.5" customHeight="1">
      <c r="B7" s="233" t="s">
        <v>68</v>
      </c>
      <c r="C7" s="487" t="s">
        <v>69</v>
      </c>
      <c r="E7" s="490" t="s">
        <v>475</v>
      </c>
      <c r="F7" s="234"/>
      <c r="G7" s="234"/>
      <c r="H7" s="234"/>
      <c r="I7" s="234"/>
      <c r="J7" s="234"/>
      <c r="K7" s="234"/>
      <c r="L7" s="234"/>
      <c r="M7" s="234"/>
      <c r="N7" s="234"/>
      <c r="O7" s="234"/>
      <c r="P7" s="234"/>
      <c r="Q7" s="234"/>
    </row>
    <row r="8" spans="2:17" ht="15.75" customHeight="1">
      <c r="B8" s="233" t="s">
        <v>75</v>
      </c>
      <c r="C8" s="487" t="s">
        <v>277</v>
      </c>
      <c r="E8" s="1801" t="s">
        <v>476</v>
      </c>
    </row>
    <row r="9" spans="2:17" ht="15.75" customHeight="1">
      <c r="B9" s="233" t="s">
        <v>76</v>
      </c>
      <c r="C9" s="487" t="s">
        <v>77</v>
      </c>
    </row>
    <row r="10" spans="2:17" ht="15" customHeight="1">
      <c r="B10" s="233" t="s">
        <v>263</v>
      </c>
      <c r="C10" s="487" t="s">
        <v>2097</v>
      </c>
      <c r="D10" s="236"/>
      <c r="E10" s="236"/>
      <c r="F10" s="236"/>
      <c r="G10" s="236"/>
    </row>
    <row r="11" spans="2:17" ht="15.75" customHeight="1">
      <c r="B11" s="233" t="s">
        <v>182</v>
      </c>
      <c r="C11" s="487" t="s">
        <v>97</v>
      </c>
    </row>
    <row r="12" spans="2:17" ht="15.75" customHeight="1">
      <c r="B12" s="233" t="s">
        <v>278</v>
      </c>
      <c r="C12" s="487" t="s">
        <v>251</v>
      </c>
    </row>
    <row r="13" spans="2:17" ht="15.75" customHeight="1">
      <c r="B13" s="233" t="s">
        <v>279</v>
      </c>
      <c r="C13" s="487" t="s">
        <v>184</v>
      </c>
    </row>
    <row r="14" spans="2:17">
      <c r="B14" s="233" t="s">
        <v>264</v>
      </c>
      <c r="C14" s="487" t="s">
        <v>281</v>
      </c>
    </row>
    <row r="15" spans="2:17">
      <c r="B15" s="233" t="s">
        <v>280</v>
      </c>
      <c r="C15" s="487" t="s">
        <v>99</v>
      </c>
    </row>
    <row r="16" spans="2:17">
      <c r="B16" s="233" t="s">
        <v>265</v>
      </c>
      <c r="C16" s="487" t="s">
        <v>282</v>
      </c>
    </row>
    <row r="17" spans="2:3">
      <c r="B17" s="233" t="s">
        <v>266</v>
      </c>
      <c r="C17" s="487" t="s">
        <v>283</v>
      </c>
    </row>
    <row r="18" spans="2:3" ht="30">
      <c r="B18" s="233" t="s">
        <v>267</v>
      </c>
      <c r="C18" s="487" t="s">
        <v>284</v>
      </c>
    </row>
    <row r="19" spans="2:3">
      <c r="B19" s="233" t="s">
        <v>268</v>
      </c>
      <c r="C19" s="487" t="s">
        <v>285</v>
      </c>
    </row>
    <row r="20" spans="2:3" ht="30">
      <c r="B20" s="233" t="s">
        <v>269</v>
      </c>
      <c r="C20" s="487" t="s">
        <v>241</v>
      </c>
    </row>
    <row r="21" spans="2:3">
      <c r="B21" s="233" t="s">
        <v>191</v>
      </c>
      <c r="C21" s="487" t="s">
        <v>250</v>
      </c>
    </row>
    <row r="22" spans="2:3">
      <c r="B22" s="233" t="s">
        <v>106</v>
      </c>
      <c r="C22" s="487" t="s">
        <v>405</v>
      </c>
    </row>
    <row r="23" spans="2:3" ht="30">
      <c r="B23" s="233" t="s">
        <v>286</v>
      </c>
      <c r="C23" s="487" t="s">
        <v>123</v>
      </c>
    </row>
    <row r="24" spans="2:3" ht="30">
      <c r="B24" s="233" t="s">
        <v>287</v>
      </c>
      <c r="C24" s="487" t="s">
        <v>124</v>
      </c>
    </row>
    <row r="25" spans="2:3">
      <c r="B25" s="233" t="s">
        <v>288</v>
      </c>
      <c r="C25" s="487" t="s">
        <v>114</v>
      </c>
    </row>
    <row r="26" spans="2:3">
      <c r="B26" s="233" t="s">
        <v>289</v>
      </c>
      <c r="C26" s="487" t="s">
        <v>116</v>
      </c>
    </row>
    <row r="27" spans="2:3">
      <c r="B27" s="233" t="s">
        <v>290</v>
      </c>
      <c r="C27" s="487" t="s">
        <v>125</v>
      </c>
    </row>
    <row r="28" spans="2:3" ht="30">
      <c r="B28" s="233" t="s">
        <v>291</v>
      </c>
      <c r="C28" s="487" t="s">
        <v>121</v>
      </c>
    </row>
    <row r="29" spans="2:3">
      <c r="B29" s="233" t="s">
        <v>292</v>
      </c>
      <c r="C29" s="487" t="s">
        <v>293</v>
      </c>
    </row>
    <row r="30" spans="2:3">
      <c r="B30" s="233" t="s">
        <v>294</v>
      </c>
      <c r="C30" s="487" t="s">
        <v>404</v>
      </c>
    </row>
    <row r="31" spans="2:3" ht="30">
      <c r="B31" s="233" t="s">
        <v>270</v>
      </c>
      <c r="C31" s="487" t="s">
        <v>193</v>
      </c>
    </row>
    <row r="32" spans="2:3" ht="30">
      <c r="B32" s="233" t="s">
        <v>131</v>
      </c>
      <c r="C32" s="487" t="s">
        <v>295</v>
      </c>
    </row>
    <row r="33" spans="1:8">
      <c r="B33" s="233" t="s">
        <v>296</v>
      </c>
      <c r="C33" s="488" t="s">
        <v>244</v>
      </c>
    </row>
    <row r="34" spans="1:8">
      <c r="B34" s="233" t="s">
        <v>140</v>
      </c>
      <c r="C34" s="488" t="s">
        <v>141</v>
      </c>
    </row>
    <row r="35" spans="1:8">
      <c r="B35" s="233" t="s">
        <v>271</v>
      </c>
      <c r="C35" s="487" t="s">
        <v>195</v>
      </c>
    </row>
    <row r="36" spans="1:8" ht="30">
      <c r="B36" s="233" t="s">
        <v>272</v>
      </c>
      <c r="C36" s="487" t="s">
        <v>202</v>
      </c>
    </row>
    <row r="37" spans="1:8">
      <c r="A37" s="234" t="s">
        <v>1600</v>
      </c>
      <c r="B37" s="233" t="s">
        <v>1463</v>
      </c>
      <c r="C37" s="487" t="s">
        <v>1261</v>
      </c>
      <c r="D37" s="1802"/>
      <c r="E37" s="1802"/>
      <c r="F37" s="1802"/>
      <c r="G37" s="1802"/>
      <c r="H37" s="1802"/>
    </row>
    <row r="38" spans="1:8" ht="30">
      <c r="B38" s="233" t="s">
        <v>146</v>
      </c>
      <c r="C38" s="488" t="s">
        <v>147</v>
      </c>
    </row>
    <row r="39" spans="1:8" ht="30">
      <c r="B39" s="233" t="s">
        <v>297</v>
      </c>
      <c r="C39" s="487" t="s">
        <v>152</v>
      </c>
    </row>
    <row r="40" spans="1:8">
      <c r="B40" s="233" t="s">
        <v>153</v>
      </c>
      <c r="C40" s="487" t="s">
        <v>154</v>
      </c>
    </row>
    <row r="41" spans="1:8" ht="30">
      <c r="B41" s="233" t="s">
        <v>204</v>
      </c>
      <c r="C41" s="487" t="s">
        <v>205</v>
      </c>
    </row>
    <row r="42" spans="1:8" ht="30">
      <c r="B42" s="233" t="s">
        <v>298</v>
      </c>
      <c r="C42" s="487" t="s">
        <v>157</v>
      </c>
    </row>
    <row r="43" spans="1:8" ht="30">
      <c r="B43" s="233" t="s">
        <v>273</v>
      </c>
      <c r="C43" s="487" t="s">
        <v>304</v>
      </c>
    </row>
    <row r="44" spans="1:8" ht="30">
      <c r="B44" s="233" t="s">
        <v>299</v>
      </c>
      <c r="C44" s="487" t="s">
        <v>208</v>
      </c>
    </row>
    <row r="45" spans="1:8" ht="30">
      <c r="B45" s="233" t="s">
        <v>158</v>
      </c>
      <c r="C45" s="487" t="s">
        <v>159</v>
      </c>
    </row>
    <row r="46" spans="1:8">
      <c r="B46" s="233" t="s">
        <v>160</v>
      </c>
      <c r="C46" s="487" t="s">
        <v>32</v>
      </c>
    </row>
    <row r="47" spans="1:8">
      <c r="B47" s="233" t="s">
        <v>274</v>
      </c>
      <c r="C47" s="487" t="s">
        <v>305</v>
      </c>
    </row>
    <row r="48" spans="1:8">
      <c r="B48" s="233" t="s">
        <v>163</v>
      </c>
      <c r="C48" s="487" t="s">
        <v>306</v>
      </c>
    </row>
    <row r="49" spans="1:3">
      <c r="B49" s="233" t="s">
        <v>165</v>
      </c>
      <c r="C49" s="487" t="s">
        <v>166</v>
      </c>
    </row>
    <row r="50" spans="1:3">
      <c r="B50" s="233" t="s">
        <v>300</v>
      </c>
      <c r="C50" s="487" t="s">
        <v>171</v>
      </c>
    </row>
    <row r="51" spans="1:3">
      <c r="A51" s="234" t="s">
        <v>1599</v>
      </c>
      <c r="B51" s="233" t="s">
        <v>301</v>
      </c>
      <c r="C51" s="487" t="s">
        <v>174</v>
      </c>
    </row>
    <row r="52" spans="1:3">
      <c r="A52" s="234" t="s">
        <v>1599</v>
      </c>
      <c r="B52" s="233" t="s">
        <v>302</v>
      </c>
      <c r="C52" s="487" t="s">
        <v>175</v>
      </c>
    </row>
    <row r="53" spans="1:3">
      <c r="A53" s="234" t="s">
        <v>1599</v>
      </c>
      <c r="B53" s="233" t="s">
        <v>303</v>
      </c>
      <c r="C53" s="487" t="s">
        <v>176</v>
      </c>
    </row>
    <row r="54" spans="1:3" ht="30">
      <c r="A54" s="234" t="s">
        <v>1600</v>
      </c>
      <c r="B54" s="233" t="s">
        <v>275</v>
      </c>
      <c r="C54" s="487" t="s">
        <v>209</v>
      </c>
    </row>
    <row r="55" spans="1:3">
      <c r="A55" s="234" t="s">
        <v>1600</v>
      </c>
      <c r="B55" s="233" t="s">
        <v>1782</v>
      </c>
      <c r="C55" s="487" t="s">
        <v>1783</v>
      </c>
    </row>
    <row r="56" spans="1:3">
      <c r="B56" s="233" t="s">
        <v>2088</v>
      </c>
      <c r="C56" s="487" t="s">
        <v>2087</v>
      </c>
    </row>
    <row r="57" spans="1:3">
      <c r="B57" s="233" t="s">
        <v>210</v>
      </c>
      <c r="C57" s="487" t="s">
        <v>211</v>
      </c>
    </row>
    <row r="58" spans="1:3">
      <c r="B58" s="233" t="s">
        <v>217</v>
      </c>
      <c r="C58" s="487" t="s">
        <v>309</v>
      </c>
    </row>
    <row r="59" spans="1:3">
      <c r="B59" s="233" t="s">
        <v>307</v>
      </c>
      <c r="C59" s="487" t="s">
        <v>310</v>
      </c>
    </row>
    <row r="60" spans="1:3">
      <c r="B60" s="233" t="s">
        <v>177</v>
      </c>
      <c r="C60" s="487" t="s">
        <v>311</v>
      </c>
    </row>
    <row r="61" spans="1:3">
      <c r="B61" s="233" t="s">
        <v>308</v>
      </c>
      <c r="C61" s="487" t="s">
        <v>312</v>
      </c>
    </row>
  </sheetData>
  <pageMargins left="0.70866141732283472" right="0.70866141732283472" top="0.74803149606299213" bottom="0.74803149606299213" header="0.31496062992125984" footer="0.31496062992125984"/>
  <pageSetup paperSize="8" scale="8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A1:C34"/>
  <sheetViews>
    <sheetView zoomScale="85" zoomScaleNormal="85" workbookViewId="0">
      <selection activeCell="T24" sqref="T24"/>
    </sheetView>
  </sheetViews>
  <sheetFormatPr baseColWidth="10" defaultColWidth="9.140625" defaultRowHeight="15"/>
  <cols>
    <col min="1" max="1" width="21.85546875" customWidth="1"/>
    <col min="2" max="2" width="38.28515625" customWidth="1"/>
    <col min="4" max="4" width="28.85546875" customWidth="1"/>
  </cols>
  <sheetData>
    <row r="1" spans="1:3" ht="36.75" customHeight="1">
      <c r="A1" s="581" t="s">
        <v>574</v>
      </c>
      <c r="B1" s="133"/>
      <c r="C1" s="133"/>
    </row>
    <row r="2" spans="1:3" ht="15" customHeight="1">
      <c r="A2" s="579" t="s">
        <v>564</v>
      </c>
      <c r="B2" s="133"/>
      <c r="C2" s="133"/>
    </row>
    <row r="3" spans="1:3">
      <c r="A3" s="579" t="s">
        <v>565</v>
      </c>
      <c r="B3" s="133"/>
    </row>
    <row r="4" spans="1:3" ht="60">
      <c r="A4" s="579" t="s">
        <v>566</v>
      </c>
      <c r="B4" s="133"/>
    </row>
    <row r="5" spans="1:3" ht="24">
      <c r="A5" s="579" t="s">
        <v>567</v>
      </c>
      <c r="B5" s="133"/>
    </row>
    <row r="6" spans="1:3">
      <c r="A6" s="579" t="s">
        <v>568</v>
      </c>
      <c r="B6" s="133"/>
    </row>
    <row r="7" spans="1:3">
      <c r="A7" s="579" t="s">
        <v>569</v>
      </c>
      <c r="B7" s="133"/>
    </row>
    <row r="8" spans="1:3" ht="60">
      <c r="A8" s="579" t="s">
        <v>570</v>
      </c>
      <c r="B8" s="133"/>
    </row>
    <row r="9" spans="1:3">
      <c r="A9" s="579" t="s">
        <v>571</v>
      </c>
      <c r="B9" s="133"/>
    </row>
    <row r="10" spans="1:3">
      <c r="A10" s="579" t="s">
        <v>572</v>
      </c>
      <c r="B10" s="133"/>
    </row>
    <row r="11" spans="1:3">
      <c r="A11" s="579" t="s">
        <v>573</v>
      </c>
    </row>
    <row r="13" spans="1:3" ht="45">
      <c r="A13" s="582" t="s">
        <v>599</v>
      </c>
      <c r="B13" s="580" t="s">
        <v>598</v>
      </c>
    </row>
    <row r="14" spans="1:3">
      <c r="A14" s="579" t="s">
        <v>575</v>
      </c>
      <c r="B14" s="579"/>
    </row>
    <row r="15" spans="1:3">
      <c r="A15" s="579" t="s">
        <v>576</v>
      </c>
      <c r="B15" s="579"/>
    </row>
    <row r="16" spans="1:3" ht="60">
      <c r="A16" s="579" t="s">
        <v>577</v>
      </c>
      <c r="B16" s="579"/>
    </row>
    <row r="17" spans="1:2">
      <c r="A17" s="579" t="s">
        <v>578</v>
      </c>
      <c r="B17" s="579" t="s">
        <v>597</v>
      </c>
    </row>
    <row r="18" spans="1:2" ht="24">
      <c r="A18" s="579" t="s">
        <v>579</v>
      </c>
      <c r="B18" s="579"/>
    </row>
    <row r="19" spans="1:2">
      <c r="A19" s="579" t="s">
        <v>580</v>
      </c>
      <c r="B19" s="579"/>
    </row>
    <row r="20" spans="1:2">
      <c r="A20" s="579" t="s">
        <v>581</v>
      </c>
      <c r="B20" s="579"/>
    </row>
    <row r="21" spans="1:2" ht="60">
      <c r="A21" s="579" t="s">
        <v>582</v>
      </c>
      <c r="B21" s="231"/>
    </row>
    <row r="22" spans="1:2" ht="36">
      <c r="A22" s="579" t="s">
        <v>583</v>
      </c>
      <c r="B22" s="579" t="s">
        <v>596</v>
      </c>
    </row>
    <row r="23" spans="1:2">
      <c r="A23" s="579" t="s">
        <v>584</v>
      </c>
      <c r="B23" s="579" t="s">
        <v>597</v>
      </c>
    </row>
    <row r="24" spans="1:2">
      <c r="A24" s="579" t="s">
        <v>585</v>
      </c>
      <c r="B24" s="579" t="s">
        <v>597</v>
      </c>
    </row>
    <row r="25" spans="1:2">
      <c r="A25" s="579" t="s">
        <v>586</v>
      </c>
      <c r="B25" s="579"/>
    </row>
    <row r="26" spans="1:2">
      <c r="A26" s="579" t="s">
        <v>587</v>
      </c>
      <c r="B26" s="579" t="s">
        <v>597</v>
      </c>
    </row>
    <row r="27" spans="1:2" ht="72">
      <c r="A27" s="579" t="s">
        <v>588</v>
      </c>
      <c r="B27" s="579" t="s">
        <v>597</v>
      </c>
    </row>
    <row r="28" spans="1:2">
      <c r="A28" s="579" t="s">
        <v>589</v>
      </c>
      <c r="B28" s="579"/>
    </row>
    <row r="29" spans="1:2">
      <c r="A29" s="579" t="s">
        <v>590</v>
      </c>
      <c r="B29" s="579" t="s">
        <v>597</v>
      </c>
    </row>
    <row r="30" spans="1:2">
      <c r="A30" s="579" t="s">
        <v>591</v>
      </c>
      <c r="B30" s="579" t="s">
        <v>597</v>
      </c>
    </row>
    <row r="31" spans="1:2">
      <c r="A31" s="579" t="s">
        <v>592</v>
      </c>
      <c r="B31" s="579" t="s">
        <v>597</v>
      </c>
    </row>
    <row r="32" spans="1:2">
      <c r="A32" s="579" t="s">
        <v>593</v>
      </c>
      <c r="B32" s="579" t="s">
        <v>597</v>
      </c>
    </row>
    <row r="33" spans="1:2" ht="24">
      <c r="A33" s="579" t="s">
        <v>594</v>
      </c>
      <c r="B33" s="579" t="s">
        <v>597</v>
      </c>
    </row>
    <row r="34" spans="1:2">
      <c r="A34" s="579" t="s">
        <v>595</v>
      </c>
      <c r="B34" s="23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39997558519241921"/>
  </sheetPr>
  <dimension ref="A1:I37"/>
  <sheetViews>
    <sheetView topLeftCell="A4" workbookViewId="0">
      <selection activeCell="T24" sqref="T24"/>
    </sheetView>
  </sheetViews>
  <sheetFormatPr baseColWidth="10" defaultColWidth="9.140625" defaultRowHeight="15"/>
  <cols>
    <col min="1" max="1" width="19.42578125" customWidth="1"/>
    <col min="2" max="2" width="22.7109375" customWidth="1"/>
    <col min="3" max="5" width="13.5703125" customWidth="1"/>
    <col min="6" max="6" width="51.42578125" customWidth="1"/>
    <col min="7" max="7" width="11.85546875" customWidth="1"/>
    <col min="8" max="8" width="21" bestFit="1" customWidth="1"/>
  </cols>
  <sheetData>
    <row r="1" spans="1:7" ht="18">
      <c r="A1" s="23" t="s">
        <v>83</v>
      </c>
    </row>
    <row r="4" spans="1:7">
      <c r="A4" s="22" t="s">
        <v>250</v>
      </c>
    </row>
    <row r="6" spans="1:7" ht="18" customHeight="1">
      <c r="A6" s="2025" t="s">
        <v>84</v>
      </c>
      <c r="B6" s="2025"/>
      <c r="C6" s="2025"/>
      <c r="D6" s="2025"/>
      <c r="E6" s="2025"/>
      <c r="F6" s="2025"/>
    </row>
    <row r="7" spans="1:7" ht="27.95" customHeight="1">
      <c r="A7" s="2026" t="s">
        <v>85</v>
      </c>
      <c r="B7" s="24" t="s">
        <v>86</v>
      </c>
      <c r="C7" s="25" t="s">
        <v>87</v>
      </c>
      <c r="D7" s="25" t="s">
        <v>88</v>
      </c>
      <c r="E7" s="25" t="s">
        <v>89</v>
      </c>
      <c r="F7" s="26" t="s">
        <v>90</v>
      </c>
    </row>
    <row r="8" spans="1:7" ht="139.5" customHeight="1">
      <c r="A8" s="27" t="s">
        <v>91</v>
      </c>
      <c r="B8" s="28" t="s">
        <v>92</v>
      </c>
      <c r="C8" s="29" t="s">
        <v>93</v>
      </c>
      <c r="D8" s="29" t="s">
        <v>65</v>
      </c>
      <c r="E8" s="29" t="s">
        <v>94</v>
      </c>
      <c r="F8" s="30" t="s">
        <v>95</v>
      </c>
    </row>
    <row r="9" spans="1:7" ht="15.75" thickTop="1"/>
    <row r="10" spans="1:7" ht="18">
      <c r="A10" s="23" t="s">
        <v>247</v>
      </c>
    </row>
    <row r="12" spans="1:7" ht="18" customHeight="1" thickBot="1">
      <c r="A12" s="2027" t="s">
        <v>600</v>
      </c>
      <c r="B12" s="2027"/>
      <c r="C12" s="2027"/>
      <c r="D12" s="2027"/>
      <c r="E12" s="2027"/>
      <c r="F12" s="2027"/>
      <c r="G12" s="2027"/>
    </row>
    <row r="13" spans="1:7" ht="15" customHeight="1" thickTop="1">
      <c r="A13" s="2028" t="s">
        <v>183</v>
      </c>
      <c r="B13" s="2031" t="s">
        <v>601</v>
      </c>
      <c r="C13" s="2031"/>
      <c r="D13" s="2031"/>
      <c r="E13" s="2031"/>
      <c r="F13" s="2031"/>
      <c r="G13" s="2031"/>
    </row>
    <row r="14" spans="1:7" ht="15" customHeight="1">
      <c r="A14" s="2029"/>
      <c r="B14" s="2032" t="s">
        <v>534</v>
      </c>
      <c r="C14" s="2032"/>
      <c r="D14" s="2032" t="s">
        <v>540</v>
      </c>
      <c r="E14" s="2032"/>
      <c r="F14" s="2032" t="s">
        <v>518</v>
      </c>
      <c r="G14" s="2032"/>
    </row>
    <row r="15" spans="1:7" ht="15" customHeight="1" thickBot="1">
      <c r="A15" s="2030"/>
      <c r="B15" s="583" t="s">
        <v>64</v>
      </c>
      <c r="C15" s="583" t="s">
        <v>531</v>
      </c>
      <c r="D15" s="583" t="s">
        <v>64</v>
      </c>
      <c r="E15" s="583" t="s">
        <v>531</v>
      </c>
      <c r="F15" s="583" t="s">
        <v>64</v>
      </c>
      <c r="G15" s="583" t="s">
        <v>531</v>
      </c>
    </row>
    <row r="16" spans="1:7" ht="15" customHeight="1" thickTop="1" thickBot="1">
      <c r="A16" s="584" t="s">
        <v>603</v>
      </c>
      <c r="B16" s="585">
        <v>56</v>
      </c>
      <c r="C16" s="586">
        <v>0.12903225806451613</v>
      </c>
      <c r="D16" s="585">
        <v>378</v>
      </c>
      <c r="E16" s="586">
        <v>0.87096774193548387</v>
      </c>
      <c r="F16" s="585">
        <v>434</v>
      </c>
      <c r="G16" s="586">
        <v>1</v>
      </c>
    </row>
    <row r="17" spans="1:9" ht="15.95" customHeight="1" thickTop="1">
      <c r="A17" s="2024" t="s">
        <v>602</v>
      </c>
      <c r="B17" s="2024"/>
      <c r="C17" s="2024"/>
      <c r="D17" s="2024"/>
      <c r="E17" s="2024"/>
      <c r="F17" s="2024"/>
      <c r="G17" s="2024"/>
    </row>
    <row r="19" spans="1:9" ht="18" customHeight="1" thickBot="1">
      <c r="A19" s="595" t="s">
        <v>604</v>
      </c>
      <c r="B19" s="595"/>
      <c r="C19" s="595"/>
      <c r="D19" s="595"/>
      <c r="E19" s="595"/>
    </row>
    <row r="20" spans="1:9" ht="15" customHeight="1" thickTop="1">
      <c r="A20" s="596" t="s">
        <v>183</v>
      </c>
      <c r="B20" s="596"/>
      <c r="C20" s="597" t="s">
        <v>605</v>
      </c>
      <c r="D20" s="597"/>
      <c r="E20" s="597" t="s">
        <v>606</v>
      </c>
    </row>
    <row r="21" spans="1:9" ht="15" customHeight="1" thickBot="1">
      <c r="A21" s="598"/>
      <c r="B21" s="598"/>
      <c r="C21" s="583" t="s">
        <v>64</v>
      </c>
      <c r="D21" s="583" t="s">
        <v>531</v>
      </c>
      <c r="E21" s="583"/>
      <c r="F21" s="248" t="s">
        <v>328</v>
      </c>
    </row>
    <row r="22" spans="1:9" ht="57" customHeight="1" thickTop="1">
      <c r="A22" s="587" t="s">
        <v>612</v>
      </c>
      <c r="B22" s="587" t="s">
        <v>607</v>
      </c>
      <c r="C22" s="588">
        <v>7</v>
      </c>
      <c r="D22" s="589">
        <v>0.1129032258064516</v>
      </c>
      <c r="E22" s="589">
        <v>0.125</v>
      </c>
      <c r="H22" s="31" t="s">
        <v>325</v>
      </c>
      <c r="I22" s="592">
        <v>0.3392857142857143</v>
      </c>
    </row>
    <row r="23" spans="1:9" ht="69.95" customHeight="1" thickBot="1">
      <c r="A23" s="590"/>
      <c r="B23" s="590" t="s">
        <v>608</v>
      </c>
      <c r="C23" s="591">
        <v>19</v>
      </c>
      <c r="D23" s="592">
        <v>0.30645161290322581</v>
      </c>
      <c r="E23" s="592">
        <v>0.3392857142857143</v>
      </c>
      <c r="H23" s="31" t="s">
        <v>324</v>
      </c>
      <c r="I23" s="592">
        <v>0.30357142857142855</v>
      </c>
    </row>
    <row r="24" spans="1:9" ht="57" customHeight="1" thickTop="1" thickBot="1">
      <c r="A24" s="590"/>
      <c r="B24" s="590" t="s">
        <v>609</v>
      </c>
      <c r="C24" s="591">
        <v>16</v>
      </c>
      <c r="D24" s="592">
        <v>0.25806451612903225</v>
      </c>
      <c r="E24" s="592">
        <v>0.2857142857142857</v>
      </c>
      <c r="H24" s="246" t="s">
        <v>323</v>
      </c>
      <c r="I24" s="592">
        <v>0.2857142857142857</v>
      </c>
    </row>
    <row r="25" spans="1:9" ht="57" customHeight="1" thickTop="1">
      <c r="A25" s="590"/>
      <c r="B25" s="590" t="s">
        <v>610</v>
      </c>
      <c r="C25" s="591">
        <v>3</v>
      </c>
      <c r="D25" s="592">
        <v>4.8387096774193547E-2</v>
      </c>
      <c r="E25" s="592">
        <v>5.3571428571428568E-2</v>
      </c>
      <c r="H25" s="247" t="s">
        <v>327</v>
      </c>
      <c r="I25" s="589">
        <v>0.125</v>
      </c>
    </row>
    <row r="26" spans="1:9" ht="27.95" customHeight="1">
      <c r="A26" s="590"/>
      <c r="B26" s="590" t="s">
        <v>611</v>
      </c>
      <c r="C26" s="591">
        <v>17</v>
      </c>
      <c r="D26" s="592">
        <v>0.27419354838709675</v>
      </c>
      <c r="E26" s="592">
        <v>0.30357142857142855</v>
      </c>
      <c r="H26" s="31" t="s">
        <v>326</v>
      </c>
      <c r="I26" s="592">
        <v>5.3571428571428568E-2</v>
      </c>
    </row>
    <row r="27" spans="1:9" ht="15" customHeight="1" thickBot="1">
      <c r="A27" s="599" t="s">
        <v>518</v>
      </c>
      <c r="B27" s="599"/>
      <c r="C27" s="593">
        <v>62</v>
      </c>
      <c r="D27" s="594">
        <v>1</v>
      </c>
      <c r="E27" s="594">
        <v>1.1071428571428572</v>
      </c>
    </row>
    <row r="28" spans="1:9" ht="15.95" customHeight="1" thickTop="1">
      <c r="A28" s="590" t="s">
        <v>602</v>
      </c>
      <c r="B28" s="590"/>
      <c r="C28" s="590"/>
      <c r="D28" s="590"/>
      <c r="E28" s="590"/>
    </row>
    <row r="33" spans="1:1">
      <c r="A33" s="22"/>
    </row>
    <row r="34" spans="1:1">
      <c r="A34" s="22"/>
    </row>
    <row r="35" spans="1:1">
      <c r="A35" s="22"/>
    </row>
    <row r="36" spans="1:1">
      <c r="A36" s="22"/>
    </row>
    <row r="37" spans="1:1">
      <c r="A37" s="22"/>
    </row>
  </sheetData>
  <sortState ref="H46:I50">
    <sortCondition descending="1" ref="I46:I50"/>
  </sortState>
  <mergeCells count="9">
    <mergeCell ref="A17:G17"/>
    <mergeCell ref="A6:F6"/>
    <mergeCell ref="A7"/>
    <mergeCell ref="A12:G12"/>
    <mergeCell ref="A13:A15"/>
    <mergeCell ref="B13:G13"/>
    <mergeCell ref="B14:C14"/>
    <mergeCell ref="D14:E14"/>
    <mergeCell ref="F14:G1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W38"/>
  <sheetViews>
    <sheetView topLeftCell="M13" zoomScale="85" zoomScaleNormal="85" workbookViewId="0">
      <selection activeCell="T24" sqref="T24"/>
    </sheetView>
  </sheetViews>
  <sheetFormatPr baseColWidth="10" defaultColWidth="9.140625" defaultRowHeight="15" customHeight="1"/>
  <cols>
    <col min="1" max="1" width="17.5703125" customWidth="1"/>
    <col min="2" max="2" width="39.140625" customWidth="1"/>
    <col min="3" max="3" width="17.85546875" bestFit="1" customWidth="1"/>
    <col min="4" max="4" width="0" hidden="1" customWidth="1"/>
    <col min="5" max="5" width="17.85546875" bestFit="1" customWidth="1"/>
    <col min="6" max="6" width="0" hidden="1" customWidth="1"/>
    <col min="7" max="7" width="17.85546875" bestFit="1" customWidth="1"/>
    <col min="8" max="8" width="0" hidden="1" customWidth="1"/>
    <col min="10" max="10" width="0" hidden="1" customWidth="1"/>
    <col min="11" max="11" width="17.85546875" bestFit="1" customWidth="1"/>
    <col min="12" max="12" width="0" hidden="1" customWidth="1"/>
    <col min="14" max="14" width="0" hidden="1" customWidth="1"/>
    <col min="16" max="16" width="0" hidden="1" customWidth="1"/>
  </cols>
  <sheetData>
    <row r="1" spans="1:49" ht="15" customHeight="1" thickBot="1">
      <c r="A1" s="2041" t="s">
        <v>182</v>
      </c>
      <c r="B1" s="2041"/>
      <c r="C1" s="2041"/>
      <c r="D1" s="2041"/>
      <c r="E1" s="2041"/>
      <c r="F1" s="2041"/>
      <c r="G1" s="2041"/>
      <c r="H1" s="2041"/>
      <c r="I1" s="2041"/>
      <c r="J1" s="2041"/>
      <c r="K1" s="2041"/>
      <c r="L1" s="2041"/>
      <c r="M1" s="2041"/>
      <c r="N1" s="2041"/>
      <c r="O1" s="2041"/>
      <c r="P1" s="2041"/>
      <c r="Q1" s="2041"/>
      <c r="R1" s="2041"/>
      <c r="S1" s="600"/>
    </row>
    <row r="2" spans="1:49" ht="15" customHeight="1" thickTop="1" thickBot="1">
      <c r="A2" s="2035" t="s">
        <v>183</v>
      </c>
      <c r="B2" s="2035"/>
      <c r="C2" s="2038" t="s">
        <v>613</v>
      </c>
      <c r="D2" s="2038"/>
      <c r="E2" s="2038"/>
      <c r="F2" s="2038"/>
      <c r="G2" s="2038"/>
      <c r="H2" s="2038"/>
      <c r="I2" s="2038"/>
      <c r="J2" s="2038"/>
      <c r="K2" s="2038"/>
      <c r="L2" s="2038"/>
      <c r="M2" s="2038"/>
      <c r="N2" s="2038"/>
      <c r="O2" s="2038"/>
      <c r="P2" s="2038"/>
      <c r="Q2" s="2038"/>
      <c r="R2" s="2038"/>
      <c r="S2" s="600"/>
      <c r="U2" s="323"/>
      <c r="V2" s="323"/>
    </row>
    <row r="3" spans="1:49" ht="48.75" customHeight="1" thickTop="1">
      <c r="A3" s="2036"/>
      <c r="B3" s="2036"/>
      <c r="C3" s="2039" t="s">
        <v>614</v>
      </c>
      <c r="D3" s="2039"/>
      <c r="E3" s="2039" t="s">
        <v>615</v>
      </c>
      <c r="F3" s="2039"/>
      <c r="G3" s="2039" t="s">
        <v>616</v>
      </c>
      <c r="H3" s="2039"/>
      <c r="I3" s="2039" t="s">
        <v>617</v>
      </c>
      <c r="J3" s="2039"/>
      <c r="K3" s="2039" t="s">
        <v>618</v>
      </c>
      <c r="L3" s="2039"/>
      <c r="M3" s="2039" t="s">
        <v>619</v>
      </c>
      <c r="N3" s="2039"/>
      <c r="O3" s="2039" t="s">
        <v>620</v>
      </c>
      <c r="P3" s="2039"/>
      <c r="Q3" s="2039" t="s">
        <v>518</v>
      </c>
      <c r="R3" s="2039"/>
      <c r="S3" s="600"/>
      <c r="AF3" s="2035" t="s">
        <v>183</v>
      </c>
      <c r="AG3" s="2035"/>
      <c r="AH3" s="2038" t="s">
        <v>613</v>
      </c>
      <c r="AI3" s="2038"/>
      <c r="AJ3" s="2038"/>
      <c r="AK3" s="2038"/>
      <c r="AL3" s="2038"/>
      <c r="AM3" s="2038"/>
      <c r="AN3" s="2038"/>
      <c r="AO3" s="2038"/>
      <c r="AP3" s="2038"/>
      <c r="AQ3" s="2038"/>
      <c r="AR3" s="2038"/>
      <c r="AS3" s="2038"/>
      <c r="AT3" s="2038"/>
      <c r="AU3" s="2038"/>
      <c r="AV3" s="2038"/>
      <c r="AW3" s="2038"/>
    </row>
    <row r="4" spans="1:49" ht="15" customHeight="1" thickBot="1">
      <c r="A4" s="2037"/>
      <c r="B4" s="2037"/>
      <c r="C4" s="601" t="s">
        <v>520</v>
      </c>
      <c r="D4" s="601" t="s">
        <v>519</v>
      </c>
      <c r="E4" s="601" t="s">
        <v>520</v>
      </c>
      <c r="F4" s="601" t="s">
        <v>519</v>
      </c>
      <c r="G4" s="601" t="s">
        <v>520</v>
      </c>
      <c r="H4" s="601" t="s">
        <v>519</v>
      </c>
      <c r="I4" s="601" t="s">
        <v>520</v>
      </c>
      <c r="J4" s="601" t="s">
        <v>519</v>
      </c>
      <c r="K4" s="601" t="s">
        <v>520</v>
      </c>
      <c r="L4" s="601" t="s">
        <v>519</v>
      </c>
      <c r="M4" s="601" t="s">
        <v>520</v>
      </c>
      <c r="N4" s="601" t="s">
        <v>519</v>
      </c>
      <c r="O4" s="601" t="s">
        <v>520</v>
      </c>
      <c r="P4" s="601" t="s">
        <v>519</v>
      </c>
      <c r="Q4" s="601" t="s">
        <v>520</v>
      </c>
      <c r="R4" s="601" t="s">
        <v>519</v>
      </c>
      <c r="S4" s="600"/>
      <c r="AF4" s="2036"/>
      <c r="AG4" s="2036"/>
      <c r="AH4" s="2039" t="s">
        <v>614</v>
      </c>
      <c r="AI4" s="2039"/>
      <c r="AJ4" s="2039" t="s">
        <v>615</v>
      </c>
      <c r="AK4" s="2039"/>
      <c r="AL4" s="2039" t="s">
        <v>616</v>
      </c>
      <c r="AM4" s="2039"/>
      <c r="AN4" s="2039" t="s">
        <v>617</v>
      </c>
      <c r="AO4" s="2039"/>
      <c r="AP4" s="2039" t="s">
        <v>618</v>
      </c>
      <c r="AQ4" s="2039"/>
      <c r="AR4" s="2039" t="s">
        <v>619</v>
      </c>
      <c r="AS4" s="2039"/>
      <c r="AT4" s="2039" t="s">
        <v>620</v>
      </c>
      <c r="AU4" s="2039"/>
      <c r="AV4" s="2039" t="s">
        <v>518</v>
      </c>
      <c r="AW4" s="2039"/>
    </row>
    <row r="5" spans="1:49" ht="15" customHeight="1" thickTop="1" thickBot="1">
      <c r="A5" s="2033" t="s">
        <v>392</v>
      </c>
      <c r="B5" s="2033"/>
      <c r="C5" s="602">
        <v>0.64203233256351044</v>
      </c>
      <c r="D5" s="603">
        <v>278</v>
      </c>
      <c r="E5" s="602">
        <v>0.61431870669745958</v>
      </c>
      <c r="F5" s="603">
        <v>266</v>
      </c>
      <c r="G5" s="602">
        <v>0.38106235565819868</v>
      </c>
      <c r="H5" s="603">
        <v>165</v>
      </c>
      <c r="I5" s="602">
        <v>8.3140877598152418E-2</v>
      </c>
      <c r="J5" s="603">
        <v>36</v>
      </c>
      <c r="K5" s="602">
        <v>0.15473441108545036</v>
      </c>
      <c r="L5" s="603">
        <v>67</v>
      </c>
      <c r="M5" s="602">
        <v>6.4665127020785224E-2</v>
      </c>
      <c r="N5" s="603">
        <v>28</v>
      </c>
      <c r="O5" s="602">
        <v>4.8498845265588918E-2</v>
      </c>
      <c r="P5" s="603">
        <v>21</v>
      </c>
      <c r="Q5" s="602">
        <v>1</v>
      </c>
      <c r="R5" s="603">
        <v>433</v>
      </c>
      <c r="S5" s="600"/>
      <c r="AF5" s="2037"/>
      <c r="AG5" s="2037"/>
      <c r="AH5" s="601" t="s">
        <v>520</v>
      </c>
      <c r="AI5" s="601" t="s">
        <v>519</v>
      </c>
      <c r="AJ5" s="601" t="s">
        <v>520</v>
      </c>
      <c r="AK5" s="601" t="s">
        <v>519</v>
      </c>
      <c r="AL5" s="601" t="s">
        <v>520</v>
      </c>
      <c r="AM5" s="601" t="s">
        <v>519</v>
      </c>
      <c r="AN5" s="601" t="s">
        <v>520</v>
      </c>
      <c r="AO5" s="601" t="s">
        <v>519</v>
      </c>
      <c r="AP5" s="601" t="s">
        <v>520</v>
      </c>
      <c r="AQ5" s="601" t="s">
        <v>519</v>
      </c>
      <c r="AR5" s="601" t="s">
        <v>520</v>
      </c>
      <c r="AS5" s="601" t="s">
        <v>519</v>
      </c>
      <c r="AT5" s="601" t="s">
        <v>520</v>
      </c>
      <c r="AU5" s="601" t="s">
        <v>519</v>
      </c>
      <c r="AV5" s="601" t="s">
        <v>520</v>
      </c>
      <c r="AW5" s="601" t="s">
        <v>519</v>
      </c>
    </row>
    <row r="6" spans="1:49" ht="15" customHeight="1" thickTop="1">
      <c r="A6" s="2034" t="s">
        <v>8</v>
      </c>
      <c r="B6" s="604" t="s">
        <v>397</v>
      </c>
      <c r="C6" s="605">
        <v>0.57028112449799195</v>
      </c>
      <c r="D6" s="606">
        <v>142</v>
      </c>
      <c r="E6" s="605">
        <v>0.60240963855421692</v>
      </c>
      <c r="F6" s="606">
        <v>150</v>
      </c>
      <c r="G6" s="605">
        <v>0.46184738955823301</v>
      </c>
      <c r="H6" s="606">
        <v>115</v>
      </c>
      <c r="I6" s="605">
        <v>9.6385542168674704E-2</v>
      </c>
      <c r="J6" s="606">
        <v>24</v>
      </c>
      <c r="K6" s="605">
        <v>0.17269076305220885</v>
      </c>
      <c r="L6" s="606">
        <v>43</v>
      </c>
      <c r="M6" s="605">
        <v>5.6224899598393573E-2</v>
      </c>
      <c r="N6" s="606">
        <v>14</v>
      </c>
      <c r="O6" s="605">
        <v>3.2128514056224897E-2</v>
      </c>
      <c r="P6" s="606">
        <v>8</v>
      </c>
      <c r="Q6" s="605">
        <v>1</v>
      </c>
      <c r="R6" s="606">
        <v>249</v>
      </c>
      <c r="S6" s="600"/>
      <c r="AF6" s="2033" t="s">
        <v>392</v>
      </c>
      <c r="AG6" s="2033"/>
      <c r="AH6" s="1373">
        <v>64.203233256351041</v>
      </c>
      <c r="AI6" s="603"/>
      <c r="AJ6" s="1373">
        <v>61.431870669745962</v>
      </c>
      <c r="AK6" s="603"/>
      <c r="AL6" s="1373">
        <v>38.106235565819865</v>
      </c>
      <c r="AM6" s="603"/>
      <c r="AN6" s="1373">
        <v>8.3140877598152425</v>
      </c>
      <c r="AO6" s="603"/>
      <c r="AP6" s="1373">
        <v>15.473441108545035</v>
      </c>
      <c r="AQ6" s="603"/>
      <c r="AR6" s="1373">
        <v>6.4665127020785222</v>
      </c>
      <c r="AS6" s="603"/>
      <c r="AT6" s="1373">
        <v>4.8498845265588919</v>
      </c>
      <c r="AU6" s="603"/>
      <c r="AV6" s="602">
        <v>1</v>
      </c>
      <c r="AW6" s="603">
        <v>433</v>
      </c>
    </row>
    <row r="7" spans="1:49" ht="15" customHeight="1">
      <c r="A7" s="2034"/>
      <c r="B7" s="604" t="s">
        <v>395</v>
      </c>
      <c r="C7" s="605">
        <v>0.82291666666666652</v>
      </c>
      <c r="D7" s="606">
        <v>79</v>
      </c>
      <c r="E7" s="605">
        <v>0.73958333333333348</v>
      </c>
      <c r="F7" s="606">
        <v>71</v>
      </c>
      <c r="G7" s="605">
        <v>0.15625</v>
      </c>
      <c r="H7" s="606">
        <v>15</v>
      </c>
      <c r="I7" s="605">
        <v>3.125E-2</v>
      </c>
      <c r="J7" s="606">
        <v>3</v>
      </c>
      <c r="K7" s="605">
        <v>7.2916666666666671E-2</v>
      </c>
      <c r="L7" s="606">
        <v>7</v>
      </c>
      <c r="M7" s="605">
        <v>7.2916666666666671E-2</v>
      </c>
      <c r="N7" s="606">
        <v>7</v>
      </c>
      <c r="O7" s="605">
        <v>0.10416666666666669</v>
      </c>
      <c r="P7" s="606">
        <v>10</v>
      </c>
      <c r="Q7" s="605">
        <v>1</v>
      </c>
      <c r="R7" s="606">
        <v>96</v>
      </c>
      <c r="S7" s="600"/>
      <c r="AF7" s="2034" t="s">
        <v>8</v>
      </c>
      <c r="AG7" s="1314" t="s">
        <v>1474</v>
      </c>
      <c r="AH7" s="1374">
        <v>57.028112449799195</v>
      </c>
      <c r="AI7" s="606"/>
      <c r="AJ7" s="1374">
        <v>60.24096385542169</v>
      </c>
      <c r="AK7" s="606"/>
      <c r="AL7" s="1374">
        <v>46.184738955823299</v>
      </c>
      <c r="AM7" s="606"/>
      <c r="AN7" s="1374">
        <v>9.6385542168674707</v>
      </c>
      <c r="AO7" s="606"/>
      <c r="AP7" s="1374">
        <v>17.269076305220885</v>
      </c>
      <c r="AQ7" s="606"/>
      <c r="AR7" s="1374">
        <v>5.6224899598393572</v>
      </c>
      <c r="AS7" s="606"/>
      <c r="AT7" s="1374">
        <v>3.2128514056224895</v>
      </c>
      <c r="AU7" s="606"/>
      <c r="AV7" s="605">
        <v>1</v>
      </c>
      <c r="AW7" s="606">
        <v>249</v>
      </c>
    </row>
    <row r="8" spans="1:49" ht="15" customHeight="1">
      <c r="A8" s="2034"/>
      <c r="B8" s="604" t="s">
        <v>393</v>
      </c>
      <c r="C8" s="605">
        <v>0.65957446808510634</v>
      </c>
      <c r="D8" s="606">
        <v>31</v>
      </c>
      <c r="E8" s="605">
        <v>0.55319148936170215</v>
      </c>
      <c r="F8" s="606">
        <v>26</v>
      </c>
      <c r="G8" s="605">
        <v>0.38297872340425537</v>
      </c>
      <c r="H8" s="606">
        <v>18</v>
      </c>
      <c r="I8" s="605">
        <v>6.3829787234042548E-2</v>
      </c>
      <c r="J8" s="606">
        <v>3</v>
      </c>
      <c r="K8" s="605">
        <v>0.23404255319148937</v>
      </c>
      <c r="L8" s="606">
        <v>11</v>
      </c>
      <c r="M8" s="605">
        <v>6.3829787234042548E-2</v>
      </c>
      <c r="N8" s="606">
        <v>3</v>
      </c>
      <c r="O8" s="605">
        <v>4.2553191489361701E-2</v>
      </c>
      <c r="P8" s="606">
        <v>2</v>
      </c>
      <c r="Q8" s="605">
        <v>1</v>
      </c>
      <c r="R8" s="606">
        <v>47</v>
      </c>
      <c r="S8" s="600"/>
      <c r="AF8" s="2034"/>
      <c r="AG8" s="1314" t="s">
        <v>1475</v>
      </c>
      <c r="AH8" s="1374">
        <v>82.291666666666657</v>
      </c>
      <c r="AI8" s="606"/>
      <c r="AJ8" s="1374">
        <v>73.958333333333343</v>
      </c>
      <c r="AK8" s="606"/>
      <c r="AL8" s="1374">
        <v>15.625</v>
      </c>
      <c r="AM8" s="606"/>
      <c r="AN8" s="1374">
        <v>3.125</v>
      </c>
      <c r="AO8" s="606"/>
      <c r="AP8" s="1374">
        <v>7.291666666666667</v>
      </c>
      <c r="AQ8" s="606"/>
      <c r="AR8" s="1374">
        <v>7.291666666666667</v>
      </c>
      <c r="AS8" s="606"/>
      <c r="AT8" s="1374">
        <v>10.416666666666668</v>
      </c>
      <c r="AU8" s="606"/>
      <c r="AV8" s="605">
        <v>1</v>
      </c>
      <c r="AW8" s="606">
        <v>96</v>
      </c>
    </row>
    <row r="9" spans="1:49" ht="15" customHeight="1">
      <c r="A9" s="2034"/>
      <c r="B9" s="604" t="s">
        <v>394</v>
      </c>
      <c r="C9" s="605">
        <v>0.61111111111111116</v>
      </c>
      <c r="D9" s="606">
        <v>22</v>
      </c>
      <c r="E9" s="605">
        <v>0.44444444444444442</v>
      </c>
      <c r="F9" s="606">
        <v>16</v>
      </c>
      <c r="G9" s="605">
        <v>0.41666666666666674</v>
      </c>
      <c r="H9" s="606">
        <v>15</v>
      </c>
      <c r="I9" s="605">
        <v>0.16666666666666663</v>
      </c>
      <c r="J9" s="606">
        <v>6</v>
      </c>
      <c r="K9" s="605">
        <v>0.16666666666666663</v>
      </c>
      <c r="L9" s="606">
        <v>6</v>
      </c>
      <c r="M9" s="605">
        <v>0.1111111111111111</v>
      </c>
      <c r="N9" s="606">
        <v>4</v>
      </c>
      <c r="O9" s="605">
        <v>2.7777777777777776E-2</v>
      </c>
      <c r="P9" s="606">
        <v>1</v>
      </c>
      <c r="Q9" s="605">
        <v>1</v>
      </c>
      <c r="R9" s="606">
        <v>36</v>
      </c>
      <c r="S9" s="600"/>
      <c r="AF9" s="2034"/>
      <c r="AG9" s="1314" t="s">
        <v>1476</v>
      </c>
      <c r="AH9" s="1374">
        <v>65.957446808510639</v>
      </c>
      <c r="AI9" s="606"/>
      <c r="AJ9" s="1374">
        <v>55.319148936170215</v>
      </c>
      <c r="AK9" s="606"/>
      <c r="AL9" s="1374">
        <v>38.297872340425535</v>
      </c>
      <c r="AM9" s="606"/>
      <c r="AN9" s="1374">
        <v>6.3829787234042552</v>
      </c>
      <c r="AO9" s="606"/>
      <c r="AP9" s="1374">
        <v>23.404255319148938</v>
      </c>
      <c r="AQ9" s="606"/>
      <c r="AR9" s="1374">
        <v>6.3829787234042552</v>
      </c>
      <c r="AS9" s="606"/>
      <c r="AT9" s="1374">
        <v>4.2553191489361701</v>
      </c>
      <c r="AU9" s="606"/>
      <c r="AV9" s="605">
        <v>1</v>
      </c>
      <c r="AW9" s="606">
        <v>47</v>
      </c>
    </row>
    <row r="10" spans="1:49" ht="15" customHeight="1">
      <c r="A10" s="2034"/>
      <c r="B10" s="604" t="s">
        <v>396</v>
      </c>
      <c r="C10" s="605">
        <v>0.8</v>
      </c>
      <c r="D10" s="606">
        <v>4</v>
      </c>
      <c r="E10" s="605">
        <v>0.6</v>
      </c>
      <c r="F10" s="606">
        <v>3</v>
      </c>
      <c r="G10" s="605">
        <v>0.4</v>
      </c>
      <c r="H10" s="606">
        <v>2</v>
      </c>
      <c r="I10" s="605">
        <v>0</v>
      </c>
      <c r="J10" s="606">
        <v>0</v>
      </c>
      <c r="K10" s="605">
        <v>0</v>
      </c>
      <c r="L10" s="606">
        <v>0</v>
      </c>
      <c r="M10" s="605">
        <v>0</v>
      </c>
      <c r="N10" s="606">
        <v>0</v>
      </c>
      <c r="O10" s="605">
        <v>0</v>
      </c>
      <c r="P10" s="606">
        <v>0</v>
      </c>
      <c r="Q10" s="605">
        <v>1</v>
      </c>
      <c r="R10" s="606">
        <v>5</v>
      </c>
      <c r="S10" s="600"/>
      <c r="AF10" s="2034"/>
      <c r="AG10" s="1314" t="s">
        <v>1609</v>
      </c>
      <c r="AH10" s="1374">
        <v>61.111111111111114</v>
      </c>
      <c r="AI10" s="606"/>
      <c r="AJ10" s="1374">
        <v>44.444444444444443</v>
      </c>
      <c r="AK10" s="606"/>
      <c r="AL10" s="1374">
        <v>41.666666666666671</v>
      </c>
      <c r="AM10" s="606"/>
      <c r="AN10" s="1374">
        <v>16.666666666666664</v>
      </c>
      <c r="AO10" s="606"/>
      <c r="AP10" s="1374">
        <v>16.666666666666664</v>
      </c>
      <c r="AQ10" s="606"/>
      <c r="AR10" s="1374">
        <v>11.111111111111111</v>
      </c>
      <c r="AS10" s="606"/>
      <c r="AT10" s="1374">
        <v>2.7777777777777777</v>
      </c>
      <c r="AU10" s="606"/>
      <c r="AV10" s="605">
        <v>1</v>
      </c>
      <c r="AW10" s="606">
        <v>36</v>
      </c>
    </row>
    <row r="11" spans="1:49" ht="15" customHeight="1">
      <c r="A11" s="2034" t="s">
        <v>9</v>
      </c>
      <c r="B11" s="604" t="s">
        <v>11</v>
      </c>
      <c r="C11" s="605">
        <v>0.65274151436031336</v>
      </c>
      <c r="D11" s="606">
        <v>250</v>
      </c>
      <c r="E11" s="605">
        <v>0.61096605744125332</v>
      </c>
      <c r="F11" s="606">
        <v>234</v>
      </c>
      <c r="G11" s="605">
        <v>0.38120104438642299</v>
      </c>
      <c r="H11" s="606">
        <v>146</v>
      </c>
      <c r="I11" s="605">
        <v>7.5718015665796348E-2</v>
      </c>
      <c r="J11" s="606">
        <v>29</v>
      </c>
      <c r="K11" s="605">
        <v>0.16710182767624024</v>
      </c>
      <c r="L11" s="606">
        <v>64</v>
      </c>
      <c r="M11" s="605">
        <v>5.7441253263707574E-2</v>
      </c>
      <c r="N11" s="606">
        <v>22</v>
      </c>
      <c r="O11" s="605">
        <v>4.4386422976501298E-2</v>
      </c>
      <c r="P11" s="606">
        <v>17</v>
      </c>
      <c r="Q11" s="605">
        <v>1</v>
      </c>
      <c r="R11" s="606">
        <v>383</v>
      </c>
      <c r="S11" s="600"/>
      <c r="AF11" s="2034"/>
      <c r="AG11" s="1314" t="s">
        <v>1478</v>
      </c>
      <c r="AH11" s="1374">
        <v>80</v>
      </c>
      <c r="AI11" s="606"/>
      <c r="AJ11" s="1374">
        <v>60</v>
      </c>
      <c r="AK11" s="606"/>
      <c r="AL11" s="1374">
        <v>40</v>
      </c>
      <c r="AM11" s="606"/>
      <c r="AN11" s="1374">
        <v>0</v>
      </c>
      <c r="AO11" s="606"/>
      <c r="AP11" s="1374">
        <v>0</v>
      </c>
      <c r="AQ11" s="606"/>
      <c r="AR11" s="1374">
        <v>0</v>
      </c>
      <c r="AS11" s="606"/>
      <c r="AT11" s="1374">
        <v>0</v>
      </c>
      <c r="AU11" s="606"/>
      <c r="AV11" s="605">
        <v>1</v>
      </c>
      <c r="AW11" s="606">
        <v>5</v>
      </c>
    </row>
    <row r="12" spans="1:49" ht="13.5" customHeight="1">
      <c r="A12" s="2034"/>
      <c r="B12" s="604" t="s">
        <v>10</v>
      </c>
      <c r="C12" s="605">
        <v>0.56000000000000005</v>
      </c>
      <c r="D12" s="606">
        <v>28</v>
      </c>
      <c r="E12" s="605">
        <v>0.64</v>
      </c>
      <c r="F12" s="606">
        <v>32</v>
      </c>
      <c r="G12" s="605">
        <v>0.38</v>
      </c>
      <c r="H12" s="606">
        <v>19</v>
      </c>
      <c r="I12" s="605">
        <v>0.14000000000000001</v>
      </c>
      <c r="J12" s="606">
        <v>7</v>
      </c>
      <c r="K12" s="605">
        <v>0.06</v>
      </c>
      <c r="L12" s="606">
        <v>3</v>
      </c>
      <c r="M12" s="605">
        <v>0.12</v>
      </c>
      <c r="N12" s="606">
        <v>6</v>
      </c>
      <c r="O12" s="605">
        <v>0.08</v>
      </c>
      <c r="P12" s="606">
        <v>4</v>
      </c>
      <c r="Q12" s="605">
        <v>1</v>
      </c>
      <c r="R12" s="606">
        <v>50</v>
      </c>
      <c r="S12" s="600"/>
    </row>
    <row r="13" spans="1:49" ht="54.75" customHeight="1" thickBot="1">
      <c r="A13" s="2034" t="s">
        <v>521</v>
      </c>
      <c r="B13" s="604" t="s">
        <v>12</v>
      </c>
      <c r="C13" s="605">
        <v>0.56521739130434778</v>
      </c>
      <c r="D13" s="606">
        <v>13</v>
      </c>
      <c r="E13" s="605">
        <v>0.65217391304347827</v>
      </c>
      <c r="F13" s="606">
        <v>15</v>
      </c>
      <c r="G13" s="605">
        <v>0.30434782608695654</v>
      </c>
      <c r="H13" s="606">
        <v>7</v>
      </c>
      <c r="I13" s="605">
        <v>4.3478260869565216E-2</v>
      </c>
      <c r="J13" s="606">
        <v>1</v>
      </c>
      <c r="K13" s="605">
        <v>0.17391304347826086</v>
      </c>
      <c r="L13" s="606">
        <v>4</v>
      </c>
      <c r="M13" s="605">
        <v>0.13043478260869565</v>
      </c>
      <c r="N13" s="606">
        <v>3</v>
      </c>
      <c r="O13" s="605">
        <v>8.6956521739130432E-2</v>
      </c>
      <c r="P13" s="606">
        <v>2</v>
      </c>
      <c r="Q13" s="605">
        <v>1</v>
      </c>
      <c r="R13" s="606">
        <v>23</v>
      </c>
      <c r="S13" s="600"/>
      <c r="AH13" s="601" t="s">
        <v>1637</v>
      </c>
      <c r="AI13" s="601" t="s">
        <v>1638</v>
      </c>
      <c r="AJ13" s="601" t="s">
        <v>319</v>
      </c>
      <c r="AK13" s="601" t="s">
        <v>333</v>
      </c>
      <c r="AL13" s="601" t="s">
        <v>318</v>
      </c>
      <c r="AM13" s="601" t="s">
        <v>1639</v>
      </c>
      <c r="AN13" s="601" t="s">
        <v>316</v>
      </c>
      <c r="AP13" s="262"/>
      <c r="AR13" s="262"/>
      <c r="AT13" s="262"/>
    </row>
    <row r="14" spans="1:49" ht="29.25" customHeight="1" thickTop="1">
      <c r="A14" s="2034"/>
      <c r="B14" s="604" t="s">
        <v>13</v>
      </c>
      <c r="C14" s="605">
        <v>0.64634146341463417</v>
      </c>
      <c r="D14" s="606">
        <v>265</v>
      </c>
      <c r="E14" s="605">
        <v>0.6121951219512195</v>
      </c>
      <c r="F14" s="606">
        <v>251</v>
      </c>
      <c r="G14" s="605">
        <v>0.38536585365853659</v>
      </c>
      <c r="H14" s="606">
        <v>158</v>
      </c>
      <c r="I14" s="605">
        <v>8.5365853658536592E-2</v>
      </c>
      <c r="J14" s="606">
        <v>35</v>
      </c>
      <c r="K14" s="605">
        <v>0.15365853658536585</v>
      </c>
      <c r="L14" s="606">
        <v>63</v>
      </c>
      <c r="M14" s="605">
        <v>6.097560975609756E-2</v>
      </c>
      <c r="N14" s="606">
        <v>25</v>
      </c>
      <c r="O14" s="605">
        <v>4.6341463414634146E-2</v>
      </c>
      <c r="P14" s="606">
        <v>19</v>
      </c>
      <c r="Q14" s="605">
        <v>1</v>
      </c>
      <c r="R14" s="606">
        <v>410</v>
      </c>
      <c r="S14" s="600"/>
      <c r="AG14" s="1369" t="s">
        <v>1474</v>
      </c>
      <c r="AH14" s="1373">
        <v>64.203233256351041</v>
      </c>
      <c r="AI14" s="1373">
        <v>61.431870669745962</v>
      </c>
      <c r="AJ14" s="1373">
        <v>38.106235565819865</v>
      </c>
      <c r="AK14" s="1373">
        <v>8.3140877598152425</v>
      </c>
      <c r="AL14" s="1373">
        <v>15.473441108545035</v>
      </c>
      <c r="AM14" s="1373">
        <v>6.4665127020785222</v>
      </c>
      <c r="AN14" s="1373">
        <v>4.8498845265588919</v>
      </c>
      <c r="AP14" s="262"/>
      <c r="AR14" s="262"/>
      <c r="AT14" s="262"/>
    </row>
    <row r="15" spans="1:49" ht="15" customHeight="1">
      <c r="A15" s="2034" t="s">
        <v>14</v>
      </c>
      <c r="B15" s="604" t="s">
        <v>15</v>
      </c>
      <c r="C15" s="605">
        <v>0.61764705882352944</v>
      </c>
      <c r="D15" s="606">
        <v>42</v>
      </c>
      <c r="E15" s="605">
        <v>0.58823529411764708</v>
      </c>
      <c r="F15" s="606">
        <v>40</v>
      </c>
      <c r="G15" s="605">
        <v>0.41176470588235292</v>
      </c>
      <c r="H15" s="606">
        <v>28</v>
      </c>
      <c r="I15" s="605">
        <v>4.4117647058823532E-2</v>
      </c>
      <c r="J15" s="606">
        <v>3</v>
      </c>
      <c r="K15" s="605">
        <v>0.23529411764705879</v>
      </c>
      <c r="L15" s="606">
        <v>16</v>
      </c>
      <c r="M15" s="605">
        <v>5.8823529411764698E-2</v>
      </c>
      <c r="N15" s="606">
        <v>4</v>
      </c>
      <c r="O15" s="605">
        <v>4.4117647058823532E-2</v>
      </c>
      <c r="P15" s="606">
        <v>3</v>
      </c>
      <c r="Q15" s="605">
        <v>1</v>
      </c>
      <c r="R15" s="606">
        <v>68</v>
      </c>
      <c r="S15" s="600"/>
      <c r="AG15" s="1369" t="s">
        <v>1475</v>
      </c>
      <c r="AH15" s="1374">
        <v>57.028112449799195</v>
      </c>
      <c r="AI15" s="1374">
        <v>60.24096385542169</v>
      </c>
      <c r="AJ15" s="1374">
        <v>46.184738955823299</v>
      </c>
      <c r="AK15" s="1374">
        <v>9.6385542168674707</v>
      </c>
      <c r="AL15" s="1374">
        <v>17.269076305220885</v>
      </c>
      <c r="AM15" s="1374">
        <v>5.6224899598393572</v>
      </c>
      <c r="AN15" s="1374">
        <v>3.2128514056224895</v>
      </c>
      <c r="AP15" s="262"/>
      <c r="AR15" s="262"/>
      <c r="AT15" s="262"/>
    </row>
    <row r="16" spans="1:49" ht="15" customHeight="1">
      <c r="A16" s="2034"/>
      <c r="B16" s="604" t="s">
        <v>16</v>
      </c>
      <c r="C16" s="605">
        <v>0.63432835820895528</v>
      </c>
      <c r="D16" s="606">
        <v>85</v>
      </c>
      <c r="E16" s="605">
        <v>0.55223880597014929</v>
      </c>
      <c r="F16" s="606">
        <v>74</v>
      </c>
      <c r="G16" s="605">
        <v>0.43283582089552231</v>
      </c>
      <c r="H16" s="606">
        <v>58</v>
      </c>
      <c r="I16" s="605">
        <v>9.7014925373134331E-2</v>
      </c>
      <c r="J16" s="606">
        <v>13</v>
      </c>
      <c r="K16" s="605">
        <v>0.18656716417910449</v>
      </c>
      <c r="L16" s="606">
        <v>25</v>
      </c>
      <c r="M16" s="605">
        <v>5.9701492537313425E-2</v>
      </c>
      <c r="N16" s="606">
        <v>8</v>
      </c>
      <c r="O16" s="605">
        <v>3.7313432835820892E-2</v>
      </c>
      <c r="P16" s="606">
        <v>5</v>
      </c>
      <c r="Q16" s="605">
        <v>1</v>
      </c>
      <c r="R16" s="606">
        <v>134</v>
      </c>
      <c r="S16" s="600"/>
      <c r="AG16" s="1369" t="s">
        <v>1476</v>
      </c>
      <c r="AH16" s="1374">
        <v>82.291666666666657</v>
      </c>
      <c r="AI16" s="1374">
        <v>73.958333333333343</v>
      </c>
      <c r="AJ16" s="1374">
        <v>15.625</v>
      </c>
      <c r="AK16" s="1374">
        <v>3.125</v>
      </c>
      <c r="AL16" s="1374">
        <v>7.291666666666667</v>
      </c>
      <c r="AM16" s="1374">
        <v>7.291666666666667</v>
      </c>
      <c r="AN16" s="1374">
        <v>10.416666666666668</v>
      </c>
      <c r="AP16" s="262"/>
      <c r="AR16" s="262"/>
      <c r="AT16" s="262"/>
    </row>
    <row r="17" spans="1:46" ht="15" customHeight="1">
      <c r="A17" s="2034"/>
      <c r="B17" s="604" t="s">
        <v>17</v>
      </c>
      <c r="C17" s="605">
        <v>0.71074380165289253</v>
      </c>
      <c r="D17" s="606">
        <v>86</v>
      </c>
      <c r="E17" s="605">
        <v>0.60330578512396693</v>
      </c>
      <c r="F17" s="606">
        <v>73</v>
      </c>
      <c r="G17" s="605">
        <v>0.33884297520661155</v>
      </c>
      <c r="H17" s="606">
        <v>41</v>
      </c>
      <c r="I17" s="605">
        <v>8.2644628099173556E-2</v>
      </c>
      <c r="J17" s="606">
        <v>10</v>
      </c>
      <c r="K17" s="605">
        <v>0.1487603305785124</v>
      </c>
      <c r="L17" s="606">
        <v>18</v>
      </c>
      <c r="M17" s="605">
        <v>6.6115702479338845E-2</v>
      </c>
      <c r="N17" s="606">
        <v>8</v>
      </c>
      <c r="O17" s="605">
        <v>3.3057851239669422E-2</v>
      </c>
      <c r="P17" s="606">
        <v>4</v>
      </c>
      <c r="Q17" s="605">
        <v>1</v>
      </c>
      <c r="R17" s="606">
        <v>121</v>
      </c>
      <c r="S17" s="600"/>
      <c r="AG17" s="1369" t="s">
        <v>1609</v>
      </c>
      <c r="AH17" s="1374">
        <v>65.957446808510639</v>
      </c>
      <c r="AI17" s="1374">
        <v>55.319148936170215</v>
      </c>
      <c r="AJ17" s="1374">
        <v>38.297872340425535</v>
      </c>
      <c r="AK17" s="1374">
        <v>6.3829787234042552</v>
      </c>
      <c r="AL17" s="1374">
        <v>23.404255319148938</v>
      </c>
      <c r="AM17" s="1374">
        <v>6.3829787234042552</v>
      </c>
      <c r="AN17" s="1374">
        <v>4.2553191489361701</v>
      </c>
      <c r="AP17" s="262"/>
      <c r="AR17" s="262"/>
      <c r="AT17" s="262"/>
    </row>
    <row r="18" spans="1:46" ht="15" customHeight="1">
      <c r="A18" s="2034"/>
      <c r="B18" s="604" t="s">
        <v>18</v>
      </c>
      <c r="C18" s="605">
        <v>0.59090909090909094</v>
      </c>
      <c r="D18" s="606">
        <v>65</v>
      </c>
      <c r="E18" s="605">
        <v>0.71818181818181814</v>
      </c>
      <c r="F18" s="606">
        <v>79</v>
      </c>
      <c r="G18" s="605">
        <v>0.34545454545454546</v>
      </c>
      <c r="H18" s="606">
        <v>38</v>
      </c>
      <c r="I18" s="605">
        <v>9.0909090909090912E-2</v>
      </c>
      <c r="J18" s="606">
        <v>10</v>
      </c>
      <c r="K18" s="605">
        <v>7.2727272727272724E-2</v>
      </c>
      <c r="L18" s="606">
        <v>8</v>
      </c>
      <c r="M18" s="605">
        <v>7.2727272727272724E-2</v>
      </c>
      <c r="N18" s="606">
        <v>8</v>
      </c>
      <c r="O18" s="605">
        <v>8.1818181818181818E-2</v>
      </c>
      <c r="P18" s="606">
        <v>9</v>
      </c>
      <c r="Q18" s="605">
        <v>1</v>
      </c>
      <c r="R18" s="606">
        <v>110</v>
      </c>
      <c r="S18" s="600"/>
      <c r="AG18" s="1369" t="s">
        <v>1478</v>
      </c>
      <c r="AH18" s="1374">
        <v>61.111111111111114</v>
      </c>
      <c r="AI18" s="1374">
        <v>44.444444444444443</v>
      </c>
      <c r="AJ18" s="1374">
        <v>41.666666666666671</v>
      </c>
      <c r="AK18" s="1374">
        <v>16.666666666666664</v>
      </c>
      <c r="AL18" s="1374">
        <v>16.666666666666664</v>
      </c>
      <c r="AM18" s="1374">
        <v>11.111111111111111</v>
      </c>
      <c r="AN18" s="1374">
        <v>2.7777777777777777</v>
      </c>
      <c r="AP18" s="262"/>
      <c r="AR18" s="262"/>
      <c r="AT18" s="262"/>
    </row>
    <row r="19" spans="1:46" ht="15" customHeight="1">
      <c r="A19" s="2034" t="s">
        <v>525</v>
      </c>
      <c r="B19" s="604" t="s">
        <v>223</v>
      </c>
      <c r="C19" s="605">
        <v>0.72511848341232232</v>
      </c>
      <c r="D19" s="606">
        <v>153</v>
      </c>
      <c r="E19" s="605">
        <v>0.64454976303317535</v>
      </c>
      <c r="F19" s="606">
        <v>136</v>
      </c>
      <c r="G19" s="605">
        <v>0.31753554502369669</v>
      </c>
      <c r="H19" s="606">
        <v>67</v>
      </c>
      <c r="I19" s="605">
        <v>6.6350710900473939E-2</v>
      </c>
      <c r="J19" s="606">
        <v>14</v>
      </c>
      <c r="K19" s="605">
        <v>0.15639810426540285</v>
      </c>
      <c r="L19" s="606">
        <v>33</v>
      </c>
      <c r="M19" s="605">
        <v>4.7393364928909956E-2</v>
      </c>
      <c r="N19" s="606">
        <v>10</v>
      </c>
      <c r="O19" s="605">
        <v>3.7914691943127965E-2</v>
      </c>
      <c r="P19" s="606">
        <v>8</v>
      </c>
      <c r="Q19" s="605">
        <v>1</v>
      </c>
      <c r="R19" s="606">
        <v>211</v>
      </c>
      <c r="S19" s="600"/>
      <c r="AH19" s="1374">
        <v>80</v>
      </c>
      <c r="AI19" s="1374">
        <v>60</v>
      </c>
      <c r="AJ19" s="1374">
        <v>40</v>
      </c>
      <c r="AK19" s="1374">
        <v>0</v>
      </c>
      <c r="AL19" s="1374">
        <v>0</v>
      </c>
      <c r="AM19" s="1374">
        <v>0</v>
      </c>
      <c r="AN19" s="1374">
        <v>0</v>
      </c>
    </row>
    <row r="20" spans="1:46" ht="15" customHeight="1">
      <c r="A20" s="2034"/>
      <c r="B20" s="604" t="s">
        <v>27</v>
      </c>
      <c r="C20" s="605">
        <v>0.54268292682926833</v>
      </c>
      <c r="D20" s="606">
        <v>89</v>
      </c>
      <c r="E20" s="605">
        <v>0.59146341463414631</v>
      </c>
      <c r="F20" s="606">
        <v>97</v>
      </c>
      <c r="G20" s="605">
        <v>0.47560975609756101</v>
      </c>
      <c r="H20" s="606">
        <v>78</v>
      </c>
      <c r="I20" s="605">
        <v>0.10365853658536585</v>
      </c>
      <c r="J20" s="606">
        <v>17</v>
      </c>
      <c r="K20" s="605">
        <v>0.1524390243902439</v>
      </c>
      <c r="L20" s="606">
        <v>25</v>
      </c>
      <c r="M20" s="605">
        <v>7.926829268292683E-2</v>
      </c>
      <c r="N20" s="606">
        <v>13</v>
      </c>
      <c r="O20" s="605">
        <v>4.878048780487805E-2</v>
      </c>
      <c r="P20" s="606">
        <v>8</v>
      </c>
      <c r="Q20" s="605">
        <v>1</v>
      </c>
      <c r="R20" s="606">
        <v>164</v>
      </c>
      <c r="S20" s="600"/>
    </row>
    <row r="21" spans="1:46" ht="15" customHeight="1">
      <c r="A21" s="2034"/>
      <c r="B21" s="604" t="s">
        <v>526</v>
      </c>
      <c r="C21" s="605">
        <v>0.65957446808510634</v>
      </c>
      <c r="D21" s="606">
        <v>31</v>
      </c>
      <c r="E21" s="605">
        <v>0.57446808510638303</v>
      </c>
      <c r="F21" s="606">
        <v>27</v>
      </c>
      <c r="G21" s="605">
        <v>0.31914893617021278</v>
      </c>
      <c r="H21" s="606">
        <v>15</v>
      </c>
      <c r="I21" s="605">
        <v>6.3829787234042548E-2</v>
      </c>
      <c r="J21" s="606">
        <v>3</v>
      </c>
      <c r="K21" s="605">
        <v>0.1702127659574468</v>
      </c>
      <c r="L21" s="606">
        <v>8</v>
      </c>
      <c r="M21" s="605">
        <v>8.5106382978723402E-2</v>
      </c>
      <c r="N21" s="606">
        <v>4</v>
      </c>
      <c r="O21" s="605">
        <v>0.10638297872340426</v>
      </c>
      <c r="P21" s="606">
        <v>5</v>
      </c>
      <c r="Q21" s="605">
        <v>1</v>
      </c>
      <c r="R21" s="606">
        <v>47</v>
      </c>
      <c r="S21" s="600"/>
      <c r="AG21" s="1313"/>
    </row>
    <row r="22" spans="1:46" ht="15" customHeight="1">
      <c r="A22" s="2034"/>
      <c r="B22" s="604" t="s">
        <v>527</v>
      </c>
      <c r="C22" s="605">
        <v>0.44444444444444442</v>
      </c>
      <c r="D22" s="606">
        <v>4</v>
      </c>
      <c r="E22" s="605">
        <v>0.44444444444444442</v>
      </c>
      <c r="F22" s="606">
        <v>4</v>
      </c>
      <c r="G22" s="605">
        <v>0.44444444444444442</v>
      </c>
      <c r="H22" s="606">
        <v>4</v>
      </c>
      <c r="I22" s="605">
        <v>0.22222222222222221</v>
      </c>
      <c r="J22" s="606">
        <v>2</v>
      </c>
      <c r="K22" s="605">
        <v>0.1111111111111111</v>
      </c>
      <c r="L22" s="606">
        <v>1</v>
      </c>
      <c r="M22" s="605">
        <v>0.1111111111111111</v>
      </c>
      <c r="N22" s="606">
        <v>1</v>
      </c>
      <c r="O22" s="605">
        <v>0</v>
      </c>
      <c r="P22" s="606">
        <v>0</v>
      </c>
      <c r="Q22" s="605">
        <v>1</v>
      </c>
      <c r="R22" s="606">
        <v>9</v>
      </c>
      <c r="S22" s="600"/>
    </row>
    <row r="23" spans="1:46" ht="15" customHeight="1">
      <c r="A23" s="2034" t="s">
        <v>24</v>
      </c>
      <c r="B23" s="604" t="s">
        <v>27</v>
      </c>
      <c r="C23" s="605">
        <v>0.65109890109890112</v>
      </c>
      <c r="D23" s="606">
        <v>237</v>
      </c>
      <c r="E23" s="605">
        <v>0.62637362637362637</v>
      </c>
      <c r="F23" s="606">
        <v>228</v>
      </c>
      <c r="G23" s="605">
        <v>0.37637362637362637</v>
      </c>
      <c r="H23" s="606">
        <v>137</v>
      </c>
      <c r="I23" s="605">
        <v>8.5164835164835168E-2</v>
      </c>
      <c r="J23" s="606">
        <v>31</v>
      </c>
      <c r="K23" s="605">
        <v>0.15659340659340659</v>
      </c>
      <c r="L23" s="606">
        <v>57</v>
      </c>
      <c r="M23" s="605">
        <v>6.043956043956044E-2</v>
      </c>
      <c r="N23" s="606">
        <v>22</v>
      </c>
      <c r="O23" s="605">
        <v>3.8461538461538464E-2</v>
      </c>
      <c r="P23" s="606">
        <v>14</v>
      </c>
      <c r="Q23" s="605">
        <v>1</v>
      </c>
      <c r="R23" s="606">
        <v>364</v>
      </c>
      <c r="S23" s="600"/>
    </row>
    <row r="24" spans="1:46" ht="15" customHeight="1">
      <c r="A24" s="2034"/>
      <c r="B24" s="604" t="s">
        <v>26</v>
      </c>
      <c r="C24" s="605">
        <v>0.66</v>
      </c>
      <c r="D24" s="606">
        <v>33</v>
      </c>
      <c r="E24" s="605">
        <v>0.62</v>
      </c>
      <c r="F24" s="606">
        <v>31</v>
      </c>
      <c r="G24" s="605">
        <v>0.3</v>
      </c>
      <c r="H24" s="606">
        <v>15</v>
      </c>
      <c r="I24" s="605">
        <v>0.06</v>
      </c>
      <c r="J24" s="606">
        <v>3</v>
      </c>
      <c r="K24" s="605">
        <v>0.18</v>
      </c>
      <c r="L24" s="606">
        <v>9</v>
      </c>
      <c r="M24" s="605">
        <v>0.06</v>
      </c>
      <c r="N24" s="606">
        <v>3</v>
      </c>
      <c r="O24" s="605">
        <v>0.1</v>
      </c>
      <c r="P24" s="606">
        <v>5</v>
      </c>
      <c r="Q24" s="605">
        <v>1</v>
      </c>
      <c r="R24" s="606">
        <v>50</v>
      </c>
      <c r="S24" s="600"/>
    </row>
    <row r="25" spans="1:46" ht="15" customHeight="1">
      <c r="A25" s="2034"/>
      <c r="B25" s="604" t="s">
        <v>25</v>
      </c>
      <c r="C25" s="605">
        <v>0.42105263157894735</v>
      </c>
      <c r="D25" s="606">
        <v>8</v>
      </c>
      <c r="E25" s="605">
        <v>0.36842105263157893</v>
      </c>
      <c r="F25" s="606">
        <v>7</v>
      </c>
      <c r="G25" s="605">
        <v>0.68421052631578949</v>
      </c>
      <c r="H25" s="606">
        <v>13</v>
      </c>
      <c r="I25" s="605">
        <v>0.10526315789473684</v>
      </c>
      <c r="J25" s="606">
        <v>2</v>
      </c>
      <c r="K25" s="605">
        <v>5.2631578947368418E-2</v>
      </c>
      <c r="L25" s="606">
        <v>1</v>
      </c>
      <c r="M25" s="605">
        <v>0.15789473684210525</v>
      </c>
      <c r="N25" s="606">
        <v>3</v>
      </c>
      <c r="O25" s="605">
        <v>0.10526315789473684</v>
      </c>
      <c r="P25" s="606">
        <v>2</v>
      </c>
      <c r="Q25" s="605">
        <v>1</v>
      </c>
      <c r="R25" s="606">
        <v>19</v>
      </c>
      <c r="S25" s="600"/>
    </row>
    <row r="26" spans="1:46" ht="15" customHeight="1">
      <c r="A26" s="2034" t="s">
        <v>522</v>
      </c>
      <c r="B26" s="604" t="s">
        <v>29</v>
      </c>
      <c r="C26" s="605">
        <v>0.73300970873786409</v>
      </c>
      <c r="D26" s="606">
        <v>151</v>
      </c>
      <c r="E26" s="605">
        <v>0.66504854368932043</v>
      </c>
      <c r="F26" s="606">
        <v>137</v>
      </c>
      <c r="G26" s="605">
        <v>0.27184466019417475</v>
      </c>
      <c r="H26" s="606">
        <v>56</v>
      </c>
      <c r="I26" s="605">
        <v>7.7669902912621352E-2</v>
      </c>
      <c r="J26" s="606">
        <v>16</v>
      </c>
      <c r="K26" s="605">
        <v>0.1650485436893204</v>
      </c>
      <c r="L26" s="606">
        <v>34</v>
      </c>
      <c r="M26" s="605">
        <v>3.8834951456310676E-2</v>
      </c>
      <c r="N26" s="606">
        <v>8</v>
      </c>
      <c r="O26" s="605">
        <v>4.3689320388349516E-2</v>
      </c>
      <c r="P26" s="606">
        <v>9</v>
      </c>
      <c r="Q26" s="605">
        <v>1</v>
      </c>
      <c r="R26" s="606">
        <v>206</v>
      </c>
      <c r="S26" s="600"/>
    </row>
    <row r="27" spans="1:46" ht="15" customHeight="1">
      <c r="A27" s="2034"/>
      <c r="B27" s="604" t="s">
        <v>30</v>
      </c>
      <c r="C27" s="605">
        <v>0.5625</v>
      </c>
      <c r="D27" s="606">
        <v>9</v>
      </c>
      <c r="E27" s="605">
        <v>0.5625</v>
      </c>
      <c r="F27" s="606">
        <v>9</v>
      </c>
      <c r="G27" s="605">
        <v>0.5</v>
      </c>
      <c r="H27" s="606">
        <v>8</v>
      </c>
      <c r="I27" s="605">
        <v>6.25E-2</v>
      </c>
      <c r="J27" s="606">
        <v>1</v>
      </c>
      <c r="K27" s="605">
        <v>6.25E-2</v>
      </c>
      <c r="L27" s="606">
        <v>1</v>
      </c>
      <c r="M27" s="605">
        <v>0.125</v>
      </c>
      <c r="N27" s="606">
        <v>2</v>
      </c>
      <c r="O27" s="605">
        <v>6.25E-2</v>
      </c>
      <c r="P27" s="606">
        <v>1</v>
      </c>
      <c r="Q27" s="605">
        <v>1</v>
      </c>
      <c r="R27" s="606">
        <v>16</v>
      </c>
      <c r="S27" s="600"/>
    </row>
    <row r="28" spans="1:46" ht="15" customHeight="1">
      <c r="A28" s="2034"/>
      <c r="B28" s="604" t="s">
        <v>31</v>
      </c>
      <c r="C28" s="605">
        <v>0.55924170616113744</v>
      </c>
      <c r="D28" s="606">
        <v>118</v>
      </c>
      <c r="E28" s="605">
        <v>0.56872037914691942</v>
      </c>
      <c r="F28" s="606">
        <v>120</v>
      </c>
      <c r="G28" s="605">
        <v>0.47867298578199052</v>
      </c>
      <c r="H28" s="606">
        <v>101</v>
      </c>
      <c r="I28" s="605">
        <v>9.004739336492891E-2</v>
      </c>
      <c r="J28" s="606">
        <v>19</v>
      </c>
      <c r="K28" s="605">
        <v>0.15165876777251186</v>
      </c>
      <c r="L28" s="606">
        <v>32</v>
      </c>
      <c r="M28" s="605">
        <v>8.5308056872037921E-2</v>
      </c>
      <c r="N28" s="606">
        <v>18</v>
      </c>
      <c r="O28" s="605">
        <v>5.2132701421800952E-2</v>
      </c>
      <c r="P28" s="606">
        <v>11</v>
      </c>
      <c r="Q28" s="605">
        <v>1</v>
      </c>
      <c r="R28" s="606">
        <v>211</v>
      </c>
      <c r="S28" s="600"/>
    </row>
    <row r="29" spans="1:46" ht="15" customHeight="1">
      <c r="A29" s="2034" t="s">
        <v>523</v>
      </c>
      <c r="B29" s="604" t="s">
        <v>34</v>
      </c>
      <c r="C29" s="605">
        <v>0.65073529411764708</v>
      </c>
      <c r="D29" s="606">
        <v>177</v>
      </c>
      <c r="E29" s="605">
        <v>0.64338235294117652</v>
      </c>
      <c r="F29" s="606">
        <v>175</v>
      </c>
      <c r="G29" s="605">
        <v>0.37132352941176472</v>
      </c>
      <c r="H29" s="606">
        <v>101</v>
      </c>
      <c r="I29" s="605">
        <v>6.6176470588235295E-2</v>
      </c>
      <c r="J29" s="606">
        <v>18</v>
      </c>
      <c r="K29" s="605">
        <v>0.14338235294117646</v>
      </c>
      <c r="L29" s="606">
        <v>39</v>
      </c>
      <c r="M29" s="605">
        <v>6.25E-2</v>
      </c>
      <c r="N29" s="606">
        <v>17</v>
      </c>
      <c r="O29" s="605">
        <v>5.1470588235294115E-2</v>
      </c>
      <c r="P29" s="606">
        <v>14</v>
      </c>
      <c r="Q29" s="605">
        <v>1</v>
      </c>
      <c r="R29" s="606">
        <v>272</v>
      </c>
      <c r="S29" s="600"/>
    </row>
    <row r="30" spans="1:46" ht="15" customHeight="1">
      <c r="A30" s="2034"/>
      <c r="B30" s="604" t="s">
        <v>33</v>
      </c>
      <c r="C30" s="605">
        <v>0.62893081761006286</v>
      </c>
      <c r="D30" s="606">
        <v>100</v>
      </c>
      <c r="E30" s="605">
        <v>0.55974842767295596</v>
      </c>
      <c r="F30" s="606">
        <v>89</v>
      </c>
      <c r="G30" s="605">
        <v>0.39622641509433959</v>
      </c>
      <c r="H30" s="606">
        <v>63</v>
      </c>
      <c r="I30" s="605">
        <v>0.11320754716981134</v>
      </c>
      <c r="J30" s="606">
        <v>18</v>
      </c>
      <c r="K30" s="605">
        <v>0.1761006289308176</v>
      </c>
      <c r="L30" s="606">
        <v>28</v>
      </c>
      <c r="M30" s="605">
        <v>6.9182389937106917E-2</v>
      </c>
      <c r="N30" s="606">
        <v>11</v>
      </c>
      <c r="O30" s="605">
        <v>4.40251572327044E-2</v>
      </c>
      <c r="P30" s="606">
        <v>7</v>
      </c>
      <c r="Q30" s="605">
        <v>1</v>
      </c>
      <c r="R30" s="606">
        <v>159</v>
      </c>
      <c r="S30" s="600"/>
    </row>
    <row r="31" spans="1:46" ht="15" customHeight="1">
      <c r="A31" s="2034" t="s">
        <v>517</v>
      </c>
      <c r="B31" s="604" t="s">
        <v>39</v>
      </c>
      <c r="C31" s="605">
        <v>0.66909090909090907</v>
      </c>
      <c r="D31" s="606">
        <v>184</v>
      </c>
      <c r="E31" s="605">
        <v>0.61818181818181817</v>
      </c>
      <c r="F31" s="606">
        <v>170</v>
      </c>
      <c r="G31" s="605">
        <v>0.32363636363636361</v>
      </c>
      <c r="H31" s="606">
        <v>89</v>
      </c>
      <c r="I31" s="605">
        <v>0.10181818181818182</v>
      </c>
      <c r="J31" s="606">
        <v>28</v>
      </c>
      <c r="K31" s="605">
        <v>0.14181818181818182</v>
      </c>
      <c r="L31" s="606">
        <v>39</v>
      </c>
      <c r="M31" s="605">
        <v>9.4545454545454544E-2</v>
      </c>
      <c r="N31" s="606">
        <v>26</v>
      </c>
      <c r="O31" s="605">
        <v>3.6363636363636362E-2</v>
      </c>
      <c r="P31" s="606">
        <v>10</v>
      </c>
      <c r="Q31" s="605">
        <v>1</v>
      </c>
      <c r="R31" s="606">
        <v>275</v>
      </c>
      <c r="S31" s="600"/>
    </row>
    <row r="32" spans="1:46" ht="15" customHeight="1">
      <c r="A32" s="2034"/>
      <c r="B32" s="604" t="s">
        <v>36</v>
      </c>
      <c r="C32" s="605">
        <v>0.58139534883720934</v>
      </c>
      <c r="D32" s="606">
        <v>50</v>
      </c>
      <c r="E32" s="605">
        <v>0.55813953488372092</v>
      </c>
      <c r="F32" s="606">
        <v>48</v>
      </c>
      <c r="G32" s="605">
        <v>0.52325581395348841</v>
      </c>
      <c r="H32" s="606">
        <v>45</v>
      </c>
      <c r="I32" s="605">
        <v>4.6511627906976744E-2</v>
      </c>
      <c r="J32" s="606">
        <v>4</v>
      </c>
      <c r="K32" s="605">
        <v>0.2558139534883721</v>
      </c>
      <c r="L32" s="606">
        <v>22</v>
      </c>
      <c r="M32" s="605">
        <v>1.1627906976744186E-2</v>
      </c>
      <c r="N32" s="606">
        <v>1</v>
      </c>
      <c r="O32" s="605">
        <v>2.3255813953488372E-2</v>
      </c>
      <c r="P32" s="606">
        <v>2</v>
      </c>
      <c r="Q32" s="605">
        <v>1</v>
      </c>
      <c r="R32" s="606">
        <v>86</v>
      </c>
      <c r="S32" s="600"/>
    </row>
    <row r="33" spans="1:19" ht="15" customHeight="1">
      <c r="A33" s="2034"/>
      <c r="B33" s="604" t="s">
        <v>37</v>
      </c>
      <c r="C33" s="605">
        <v>0.58333333333333337</v>
      </c>
      <c r="D33" s="606">
        <v>28</v>
      </c>
      <c r="E33" s="605">
        <v>0.6875</v>
      </c>
      <c r="F33" s="606">
        <v>33</v>
      </c>
      <c r="G33" s="605">
        <v>0.41666666666666674</v>
      </c>
      <c r="H33" s="606">
        <v>20</v>
      </c>
      <c r="I33" s="605">
        <v>6.25E-2</v>
      </c>
      <c r="J33" s="606">
        <v>3</v>
      </c>
      <c r="K33" s="605">
        <v>0.125</v>
      </c>
      <c r="L33" s="606">
        <v>6</v>
      </c>
      <c r="M33" s="605">
        <v>0</v>
      </c>
      <c r="N33" s="606">
        <v>0</v>
      </c>
      <c r="O33" s="605">
        <v>0.10416666666666669</v>
      </c>
      <c r="P33" s="606">
        <v>5</v>
      </c>
      <c r="Q33" s="605">
        <v>1</v>
      </c>
      <c r="R33" s="606">
        <v>48</v>
      </c>
      <c r="S33" s="600"/>
    </row>
    <row r="34" spans="1:19" ht="15" customHeight="1">
      <c r="A34" s="2034"/>
      <c r="B34" s="604" t="s">
        <v>38</v>
      </c>
      <c r="C34" s="605">
        <v>0.66666666666666652</v>
      </c>
      <c r="D34" s="606">
        <v>16</v>
      </c>
      <c r="E34" s="605">
        <v>0.625</v>
      </c>
      <c r="F34" s="606">
        <v>15</v>
      </c>
      <c r="G34" s="605">
        <v>0.45833333333333326</v>
      </c>
      <c r="H34" s="606">
        <v>11</v>
      </c>
      <c r="I34" s="605">
        <v>4.1666666666666657E-2</v>
      </c>
      <c r="J34" s="606">
        <v>1</v>
      </c>
      <c r="K34" s="605">
        <v>0</v>
      </c>
      <c r="L34" s="606">
        <v>0</v>
      </c>
      <c r="M34" s="605">
        <v>4.1666666666666657E-2</v>
      </c>
      <c r="N34" s="606">
        <v>1</v>
      </c>
      <c r="O34" s="605">
        <v>0.16666666666666663</v>
      </c>
      <c r="P34" s="606">
        <v>4</v>
      </c>
      <c r="Q34" s="605">
        <v>1</v>
      </c>
      <c r="R34" s="606">
        <v>24</v>
      </c>
      <c r="S34" s="600"/>
    </row>
    <row r="35" spans="1:19" ht="15" customHeight="1">
      <c r="A35" s="2034" t="s">
        <v>524</v>
      </c>
      <c r="B35" s="604" t="s">
        <v>40</v>
      </c>
      <c r="C35" s="605">
        <v>0.66467065868263475</v>
      </c>
      <c r="D35" s="606">
        <v>111</v>
      </c>
      <c r="E35" s="605">
        <v>0.53293413173652693</v>
      </c>
      <c r="F35" s="606">
        <v>89</v>
      </c>
      <c r="G35" s="605">
        <v>0.40119760479041916</v>
      </c>
      <c r="H35" s="606">
        <v>67</v>
      </c>
      <c r="I35" s="605">
        <v>9.580838323353294E-2</v>
      </c>
      <c r="J35" s="606">
        <v>16</v>
      </c>
      <c r="K35" s="605">
        <v>0.15568862275449102</v>
      </c>
      <c r="L35" s="606">
        <v>26</v>
      </c>
      <c r="M35" s="605">
        <v>8.9820359281437126E-2</v>
      </c>
      <c r="N35" s="606">
        <v>15</v>
      </c>
      <c r="O35" s="605">
        <v>4.1916167664670656E-2</v>
      </c>
      <c r="P35" s="606">
        <v>7</v>
      </c>
      <c r="Q35" s="605">
        <v>1</v>
      </c>
      <c r="R35" s="606">
        <v>167</v>
      </c>
      <c r="S35" s="600"/>
    </row>
    <row r="36" spans="1:19" ht="15" customHeight="1">
      <c r="A36" s="2034"/>
      <c r="B36" s="604" t="s">
        <v>41</v>
      </c>
      <c r="C36" s="605">
        <v>0.64963503649635035</v>
      </c>
      <c r="D36" s="606">
        <v>89</v>
      </c>
      <c r="E36" s="605">
        <v>0.64963503649635035</v>
      </c>
      <c r="F36" s="606">
        <v>89</v>
      </c>
      <c r="G36" s="605">
        <v>0.33576642335766421</v>
      </c>
      <c r="H36" s="606">
        <v>46</v>
      </c>
      <c r="I36" s="605">
        <v>0.10948905109489053</v>
      </c>
      <c r="J36" s="606">
        <v>15</v>
      </c>
      <c r="K36" s="605">
        <v>0.12408759124087591</v>
      </c>
      <c r="L36" s="606">
        <v>17</v>
      </c>
      <c r="M36" s="605">
        <v>5.8394160583941604E-2</v>
      </c>
      <c r="N36" s="606">
        <v>8</v>
      </c>
      <c r="O36" s="605">
        <v>6.569343065693431E-2</v>
      </c>
      <c r="P36" s="606">
        <v>9</v>
      </c>
      <c r="Q36" s="605">
        <v>1</v>
      </c>
      <c r="R36" s="606">
        <v>137</v>
      </c>
      <c r="S36" s="600"/>
    </row>
    <row r="37" spans="1:19" ht="15" customHeight="1" thickBot="1">
      <c r="A37" s="2040"/>
      <c r="B37" s="607" t="s">
        <v>42</v>
      </c>
      <c r="C37" s="608">
        <v>0.6015625</v>
      </c>
      <c r="D37" s="609">
        <v>77</v>
      </c>
      <c r="E37" s="608">
        <v>0.6796875</v>
      </c>
      <c r="F37" s="609">
        <v>87</v>
      </c>
      <c r="G37" s="608">
        <v>0.40625</v>
      </c>
      <c r="H37" s="609">
        <v>52</v>
      </c>
      <c r="I37" s="608">
        <v>3.90625E-2</v>
      </c>
      <c r="J37" s="609">
        <v>5</v>
      </c>
      <c r="K37" s="608">
        <v>0.1875</v>
      </c>
      <c r="L37" s="609">
        <v>24</v>
      </c>
      <c r="M37" s="608">
        <v>3.90625E-2</v>
      </c>
      <c r="N37" s="609">
        <v>5</v>
      </c>
      <c r="O37" s="608">
        <v>3.90625E-2</v>
      </c>
      <c r="P37" s="609">
        <v>5</v>
      </c>
      <c r="Q37" s="608">
        <v>1</v>
      </c>
      <c r="R37" s="609">
        <v>128</v>
      </c>
      <c r="S37" s="600"/>
    </row>
    <row r="38" spans="1:19" ht="15" customHeight="1" thickTop="1"/>
  </sheetData>
  <sortState ref="B19:R22">
    <sortCondition descending="1" ref="R19:R22"/>
  </sortState>
  <mergeCells count="34">
    <mergeCell ref="A1:R1"/>
    <mergeCell ref="G3:H3"/>
    <mergeCell ref="I3:J3"/>
    <mergeCell ref="K3:L3"/>
    <mergeCell ref="M3:N3"/>
    <mergeCell ref="O3:P3"/>
    <mergeCell ref="Q3:R3"/>
    <mergeCell ref="C2:R2"/>
    <mergeCell ref="C3:D3"/>
    <mergeCell ref="E3:F3"/>
    <mergeCell ref="A5:B5"/>
    <mergeCell ref="A6:A10"/>
    <mergeCell ref="A11:A12"/>
    <mergeCell ref="A13:A14"/>
    <mergeCell ref="A2:B4"/>
    <mergeCell ref="A31:A34"/>
    <mergeCell ref="A35:A37"/>
    <mergeCell ref="A15:A18"/>
    <mergeCell ref="A19:A22"/>
    <mergeCell ref="A23:A25"/>
    <mergeCell ref="A26:A28"/>
    <mergeCell ref="A29:A30"/>
    <mergeCell ref="AF6:AG6"/>
    <mergeCell ref="AF7:AF11"/>
    <mergeCell ref="AF3:AG5"/>
    <mergeCell ref="AH3:AW3"/>
    <mergeCell ref="AH4:AI4"/>
    <mergeCell ref="AJ4:AK4"/>
    <mergeCell ref="AL4:AM4"/>
    <mergeCell ref="AN4:AO4"/>
    <mergeCell ref="AP4:AQ4"/>
    <mergeCell ref="AR4:AS4"/>
    <mergeCell ref="AT4:AU4"/>
    <mergeCell ref="AV4:AW4"/>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39997558519241921"/>
  </sheetPr>
  <dimension ref="A1:I34"/>
  <sheetViews>
    <sheetView topLeftCell="C16" zoomScaleNormal="100" workbookViewId="0">
      <selection activeCell="T24" sqref="T24"/>
    </sheetView>
  </sheetViews>
  <sheetFormatPr baseColWidth="10" defaultColWidth="9.140625" defaultRowHeight="15"/>
  <cols>
    <col min="1" max="2" width="22.7109375" customWidth="1"/>
    <col min="3" max="5" width="13.5703125" customWidth="1"/>
    <col min="6" max="6" width="49.28515625" customWidth="1"/>
    <col min="7" max="7" width="11.85546875" customWidth="1"/>
    <col min="9" max="9" width="23" bestFit="1" customWidth="1"/>
  </cols>
  <sheetData>
    <row r="1" spans="1:7" ht="18">
      <c r="A1" s="33" t="s">
        <v>83</v>
      </c>
    </row>
    <row r="4" spans="1:7" ht="18" customHeight="1">
      <c r="A4" s="2052" t="s">
        <v>84</v>
      </c>
      <c r="B4" s="2052"/>
      <c r="C4" s="2052"/>
      <c r="D4" s="2052"/>
      <c r="E4" s="2052"/>
      <c r="F4" s="2052"/>
    </row>
    <row r="5" spans="1:7" ht="27.95" customHeight="1">
      <c r="A5" s="2053" t="s">
        <v>85</v>
      </c>
      <c r="B5" s="34" t="s">
        <v>86</v>
      </c>
      <c r="C5" s="35" t="s">
        <v>87</v>
      </c>
      <c r="D5" s="35" t="s">
        <v>88</v>
      </c>
      <c r="E5" s="35" t="s">
        <v>89</v>
      </c>
      <c r="F5" s="36" t="s">
        <v>90</v>
      </c>
    </row>
    <row r="6" spans="1:7" ht="120">
      <c r="A6" s="37" t="s">
        <v>96</v>
      </c>
      <c r="B6" s="38" t="s">
        <v>97</v>
      </c>
      <c r="C6" s="39" t="s">
        <v>93</v>
      </c>
      <c r="D6" s="39" t="s">
        <v>65</v>
      </c>
      <c r="E6" s="39" t="s">
        <v>94</v>
      </c>
      <c r="F6" s="40" t="s">
        <v>98</v>
      </c>
    </row>
    <row r="11" spans="1:7" ht="18">
      <c r="A11" s="33" t="s">
        <v>247</v>
      </c>
    </row>
    <row r="14" spans="1:7">
      <c r="A14" s="32" t="s">
        <v>250</v>
      </c>
    </row>
    <row r="16" spans="1:7" ht="18" customHeight="1" thickBot="1">
      <c r="A16" s="2054" t="s">
        <v>600</v>
      </c>
      <c r="B16" s="2054"/>
      <c r="C16" s="2054"/>
      <c r="D16" s="2054"/>
      <c r="E16" s="2054"/>
      <c r="F16" s="2054"/>
      <c r="G16" s="2054"/>
    </row>
    <row r="17" spans="1:9" ht="15" customHeight="1" thickTop="1">
      <c r="A17" s="2045" t="s">
        <v>183</v>
      </c>
      <c r="B17" s="2047" t="s">
        <v>601</v>
      </c>
      <c r="C17" s="2047"/>
      <c r="D17" s="2047"/>
      <c r="E17" s="2047"/>
      <c r="F17" s="2047"/>
      <c r="G17" s="2047"/>
    </row>
    <row r="18" spans="1:9" ht="15" customHeight="1">
      <c r="A18" s="2055"/>
      <c r="B18" s="2056" t="s">
        <v>534</v>
      </c>
      <c r="C18" s="2056"/>
      <c r="D18" s="2056" t="s">
        <v>540</v>
      </c>
      <c r="E18" s="2056"/>
      <c r="F18" s="2056" t="s">
        <v>518</v>
      </c>
      <c r="G18" s="2056"/>
    </row>
    <row r="19" spans="1:9" ht="15" customHeight="1" thickBot="1">
      <c r="A19" s="2046"/>
      <c r="B19" s="610" t="s">
        <v>64</v>
      </c>
      <c r="C19" s="610" t="s">
        <v>531</v>
      </c>
      <c r="D19" s="610" t="s">
        <v>64</v>
      </c>
      <c r="E19" s="610" t="s">
        <v>531</v>
      </c>
      <c r="F19" s="610" t="s">
        <v>64</v>
      </c>
      <c r="G19" s="610" t="s">
        <v>531</v>
      </c>
    </row>
    <row r="20" spans="1:9" ht="15" customHeight="1" thickTop="1" thickBot="1">
      <c r="A20" s="611" t="s">
        <v>622</v>
      </c>
      <c r="B20" s="612">
        <v>433</v>
      </c>
      <c r="C20" s="613">
        <v>0.99769585253456228</v>
      </c>
      <c r="D20" s="612">
        <v>1</v>
      </c>
      <c r="E20" s="614">
        <v>2.304147465437788E-3</v>
      </c>
      <c r="F20" s="612">
        <v>434</v>
      </c>
      <c r="G20" s="613">
        <v>1</v>
      </c>
    </row>
    <row r="21" spans="1:9" ht="15.95" customHeight="1" thickTop="1">
      <c r="A21" s="2043" t="s">
        <v>602</v>
      </c>
      <c r="B21" s="2043"/>
      <c r="C21" s="2043"/>
      <c r="D21" s="2043"/>
      <c r="E21" s="2043"/>
      <c r="F21" s="2043"/>
      <c r="G21" s="2043"/>
    </row>
    <row r="22" spans="1:9">
      <c r="A22" s="615"/>
      <c r="B22" s="615"/>
      <c r="C22" s="615"/>
      <c r="D22" s="615"/>
      <c r="E22" s="615"/>
      <c r="F22" s="615"/>
      <c r="G22" s="615"/>
    </row>
    <row r="23" spans="1:9" ht="18" customHeight="1" thickBot="1">
      <c r="A23" s="2044" t="s">
        <v>621</v>
      </c>
      <c r="B23" s="2044"/>
      <c r="C23" s="2044"/>
      <c r="D23" s="2044"/>
      <c r="E23" s="2044"/>
      <c r="F23" s="615"/>
      <c r="G23" s="615"/>
    </row>
    <row r="24" spans="1:9" ht="15" customHeight="1" thickTop="1">
      <c r="A24" s="2045" t="s">
        <v>183</v>
      </c>
      <c r="B24" s="2045"/>
      <c r="C24" s="2047" t="s">
        <v>605</v>
      </c>
      <c r="D24" s="2047"/>
      <c r="E24" s="2048" t="s">
        <v>606</v>
      </c>
      <c r="F24" s="615"/>
      <c r="G24" s="615"/>
    </row>
    <row r="25" spans="1:9" ht="15" customHeight="1" thickBot="1">
      <c r="A25" s="2046"/>
      <c r="B25" s="2046"/>
      <c r="C25" s="610" t="s">
        <v>64</v>
      </c>
      <c r="D25" s="610" t="s">
        <v>531</v>
      </c>
      <c r="E25" s="2049"/>
      <c r="F25" s="615"/>
      <c r="G25" s="615"/>
    </row>
    <row r="26" spans="1:9" ht="45" customHeight="1" thickTop="1">
      <c r="A26" s="2051" t="s">
        <v>623</v>
      </c>
      <c r="B26" s="616" t="s">
        <v>614</v>
      </c>
      <c r="C26" s="617">
        <v>278</v>
      </c>
      <c r="D26" s="618">
        <v>0.32288037166085948</v>
      </c>
      <c r="E26" s="618">
        <v>0.64203233256351044</v>
      </c>
      <c r="F26" s="615"/>
    </row>
    <row r="27" spans="1:9" ht="57" customHeight="1">
      <c r="A27" s="2043"/>
      <c r="B27" s="619" t="s">
        <v>615</v>
      </c>
      <c r="C27" s="620">
        <v>266</v>
      </c>
      <c r="D27" s="621">
        <v>0.30894308943089432</v>
      </c>
      <c r="E27" s="621">
        <v>0.61431870669745958</v>
      </c>
      <c r="F27" s="615"/>
      <c r="G27" s="245" t="s">
        <v>320</v>
      </c>
      <c r="H27">
        <v>64.2</v>
      </c>
    </row>
    <row r="28" spans="1:9" ht="57" customHeight="1">
      <c r="A28" s="2043"/>
      <c r="B28" s="619" t="s">
        <v>616</v>
      </c>
      <c r="C28" s="620">
        <v>165</v>
      </c>
      <c r="D28" s="621">
        <v>0.19163763066202091</v>
      </c>
      <c r="E28" s="621">
        <v>0.38106235565819868</v>
      </c>
      <c r="F28" s="615"/>
      <c r="G28" s="245" t="s">
        <v>321</v>
      </c>
      <c r="H28">
        <v>61.4</v>
      </c>
    </row>
    <row r="29" spans="1:9" ht="57" customHeight="1">
      <c r="A29" s="2043"/>
      <c r="B29" s="619" t="s">
        <v>617</v>
      </c>
      <c r="C29" s="620">
        <v>36</v>
      </c>
      <c r="D29" s="621">
        <v>4.1811846689895474E-2</v>
      </c>
      <c r="E29" s="621">
        <v>8.3140877598152418E-2</v>
      </c>
      <c r="F29" s="615"/>
      <c r="G29" s="245" t="s">
        <v>319</v>
      </c>
      <c r="H29" s="1317">
        <f>I29*100</f>
        <v>38.1</v>
      </c>
      <c r="I29">
        <v>0.38100000000000001</v>
      </c>
    </row>
    <row r="30" spans="1:9" ht="27.95" customHeight="1">
      <c r="A30" s="2043"/>
      <c r="B30" s="619" t="s">
        <v>618</v>
      </c>
      <c r="C30" s="620">
        <v>67</v>
      </c>
      <c r="D30" s="621">
        <v>7.7816492450638791E-2</v>
      </c>
      <c r="E30" s="621">
        <v>0.15473441108545036</v>
      </c>
      <c r="F30" s="615"/>
      <c r="G30" s="245" t="s">
        <v>318</v>
      </c>
      <c r="H30" s="1317">
        <f t="shared" ref="H30:H33" si="0">I30*100</f>
        <v>15.5</v>
      </c>
      <c r="I30">
        <v>0.155</v>
      </c>
    </row>
    <row r="31" spans="1:9" ht="27.95" customHeight="1">
      <c r="A31" s="2043"/>
      <c r="B31" s="619" t="s">
        <v>619</v>
      </c>
      <c r="C31" s="620">
        <v>28</v>
      </c>
      <c r="D31" s="621">
        <v>3.2520325203252036E-2</v>
      </c>
      <c r="E31" s="621">
        <v>6.4665127020785224E-2</v>
      </c>
      <c r="F31" s="615"/>
      <c r="G31" s="245" t="s">
        <v>317</v>
      </c>
      <c r="H31" s="1317">
        <f t="shared" si="0"/>
        <v>8.3000000000000007</v>
      </c>
      <c r="I31">
        <v>8.3000000000000004E-2</v>
      </c>
    </row>
    <row r="32" spans="1:9" ht="15" customHeight="1">
      <c r="A32" s="2043"/>
      <c r="B32" s="619" t="s">
        <v>620</v>
      </c>
      <c r="C32" s="620">
        <v>21</v>
      </c>
      <c r="D32" s="621">
        <v>2.4390243902439025E-2</v>
      </c>
      <c r="E32" s="621">
        <v>4.8498845265588918E-2</v>
      </c>
      <c r="F32" s="615"/>
      <c r="G32" s="245" t="s">
        <v>322</v>
      </c>
      <c r="H32" s="1317">
        <f t="shared" si="0"/>
        <v>6.5</v>
      </c>
      <c r="I32">
        <v>6.5000000000000002E-2</v>
      </c>
    </row>
    <row r="33" spans="1:9" ht="15" customHeight="1" thickBot="1">
      <c r="A33" s="2050" t="s">
        <v>518</v>
      </c>
      <c r="B33" s="2050"/>
      <c r="C33" s="622">
        <v>861</v>
      </c>
      <c r="D33" s="623">
        <v>1</v>
      </c>
      <c r="E33" s="623">
        <v>1.9884526558891453</v>
      </c>
      <c r="F33" s="615"/>
      <c r="G33" s="245" t="s">
        <v>316</v>
      </c>
      <c r="H33" s="1317">
        <f t="shared" si="0"/>
        <v>4.8</v>
      </c>
      <c r="I33">
        <v>4.8000000000000001E-2</v>
      </c>
    </row>
    <row r="34" spans="1:9" ht="15.95" customHeight="1" thickTop="1">
      <c r="A34" s="2042" t="s">
        <v>602</v>
      </c>
      <c r="B34" s="2042"/>
      <c r="C34" s="2042"/>
      <c r="D34" s="2042"/>
      <c r="E34" s="2042"/>
      <c r="F34" s="615"/>
      <c r="G34" s="615"/>
    </row>
  </sheetData>
  <mergeCells count="16">
    <mergeCell ref="A4:F4"/>
    <mergeCell ref="A5"/>
    <mergeCell ref="A16:G16"/>
    <mergeCell ref="A17:A19"/>
    <mergeCell ref="B17:G17"/>
    <mergeCell ref="B18:C18"/>
    <mergeCell ref="D18:E18"/>
    <mergeCell ref="F18:G18"/>
    <mergeCell ref="A34:E34"/>
    <mergeCell ref="A21:G21"/>
    <mergeCell ref="A23:E23"/>
    <mergeCell ref="A24:B25"/>
    <mergeCell ref="C24:D24"/>
    <mergeCell ref="E24:E25"/>
    <mergeCell ref="A33:B33"/>
    <mergeCell ref="A26:A3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79998168889431442"/>
  </sheetPr>
  <dimension ref="A5:J30"/>
  <sheetViews>
    <sheetView workbookViewId="0">
      <selection activeCell="T24" sqref="T24"/>
    </sheetView>
  </sheetViews>
  <sheetFormatPr baseColWidth="10" defaultColWidth="20.140625" defaultRowHeight="15"/>
  <cols>
    <col min="1" max="1" width="11.42578125" customWidth="1"/>
    <col min="2" max="2" width="28.42578125" customWidth="1"/>
    <col min="8" max="8" width="28.140625" bestFit="1" customWidth="1"/>
  </cols>
  <sheetData>
    <row r="5" spans="1:10" ht="15.75" thickBot="1">
      <c r="A5" s="2060" t="s">
        <v>184</v>
      </c>
      <c r="B5" s="2060"/>
      <c r="C5" s="2060"/>
      <c r="D5" s="2060"/>
      <c r="E5" s="2060"/>
      <c r="F5" s="2060"/>
      <c r="G5" s="132"/>
    </row>
    <row r="6" spans="1:10" ht="16.5" thickTop="1" thickBot="1">
      <c r="A6" s="2061" t="s">
        <v>183</v>
      </c>
      <c r="B6" s="2061"/>
      <c r="C6" s="624" t="s">
        <v>530</v>
      </c>
      <c r="D6" s="624" t="s">
        <v>531</v>
      </c>
      <c r="E6" s="624" t="s">
        <v>532</v>
      </c>
      <c r="F6" s="624" t="s">
        <v>533</v>
      </c>
      <c r="G6" s="132"/>
      <c r="H6" s="635" t="s">
        <v>644</v>
      </c>
      <c r="I6" s="486">
        <v>6</v>
      </c>
      <c r="J6" s="237">
        <f>I6/21</f>
        <v>0.2857142857142857</v>
      </c>
    </row>
    <row r="7" spans="1:10" ht="15.75" thickTop="1">
      <c r="A7" s="2057" t="s">
        <v>534</v>
      </c>
      <c r="B7" s="625" t="s">
        <v>65</v>
      </c>
      <c r="C7" s="626">
        <v>412</v>
      </c>
      <c r="D7" s="627">
        <v>94.930875576036868</v>
      </c>
      <c r="E7" s="627">
        <v>94.930875576036868</v>
      </c>
      <c r="F7" s="627">
        <v>94.930875576036868</v>
      </c>
      <c r="G7" s="132"/>
      <c r="H7" s="636" t="s">
        <v>313</v>
      </c>
      <c r="I7" s="231">
        <v>5</v>
      </c>
      <c r="J7" s="237">
        <f t="shared" ref="J7:J10" si="0">I7/21</f>
        <v>0.23809523809523808</v>
      </c>
    </row>
    <row r="8" spans="1:10">
      <c r="A8" s="2058"/>
      <c r="B8" s="628" t="s">
        <v>624</v>
      </c>
      <c r="C8" s="629">
        <v>1</v>
      </c>
      <c r="D8" s="630">
        <v>0.2304147465437788</v>
      </c>
      <c r="E8" s="630">
        <v>0.2304147465437788</v>
      </c>
      <c r="F8" s="631">
        <v>95.161290322580655</v>
      </c>
      <c r="G8" s="132"/>
      <c r="H8" s="637" t="s">
        <v>314</v>
      </c>
      <c r="I8" s="231">
        <v>3</v>
      </c>
      <c r="J8" s="237">
        <f t="shared" si="0"/>
        <v>0.14285714285714285</v>
      </c>
    </row>
    <row r="9" spans="1:10">
      <c r="A9" s="2058"/>
      <c r="B9" s="638" t="s">
        <v>219</v>
      </c>
      <c r="C9" s="629">
        <v>1</v>
      </c>
      <c r="D9" s="630">
        <v>0.2304147465437788</v>
      </c>
      <c r="E9" s="630">
        <v>0.2304147465437788</v>
      </c>
      <c r="F9" s="631">
        <v>95.391705069124427</v>
      </c>
      <c r="G9" s="132"/>
      <c r="H9" s="644" t="s">
        <v>645</v>
      </c>
      <c r="I9" s="231">
        <v>3</v>
      </c>
      <c r="J9" s="237">
        <f t="shared" si="0"/>
        <v>0.14285714285714285</v>
      </c>
    </row>
    <row r="10" spans="1:10">
      <c r="A10" s="2058"/>
      <c r="B10" s="638" t="s">
        <v>625</v>
      </c>
      <c r="C10" s="629">
        <v>1</v>
      </c>
      <c r="D10" s="630">
        <v>0.2304147465437788</v>
      </c>
      <c r="E10" s="630">
        <v>0.2304147465437788</v>
      </c>
      <c r="F10" s="631">
        <v>95.622119815668199</v>
      </c>
      <c r="G10" s="132"/>
      <c r="H10" s="645" t="s">
        <v>646</v>
      </c>
      <c r="I10" s="231">
        <v>2</v>
      </c>
      <c r="J10" s="646">
        <f t="shared" si="0"/>
        <v>9.5238095238095233E-2</v>
      </c>
    </row>
    <row r="11" spans="1:10">
      <c r="A11" s="2058"/>
      <c r="B11" s="643" t="s">
        <v>626</v>
      </c>
      <c r="C11" s="629">
        <v>1</v>
      </c>
      <c r="D11" s="630">
        <v>0.2304147465437788</v>
      </c>
      <c r="E11" s="630">
        <v>0.2304147465437788</v>
      </c>
      <c r="F11" s="631">
        <v>95.852534562211972</v>
      </c>
      <c r="G11" s="132"/>
    </row>
    <row r="12" spans="1:10" ht="48">
      <c r="A12" s="2058"/>
      <c r="B12" s="640" t="s">
        <v>627</v>
      </c>
      <c r="C12" s="629">
        <v>1</v>
      </c>
      <c r="D12" s="630">
        <v>0.2304147465437788</v>
      </c>
      <c r="E12" s="630">
        <v>0.2304147465437788</v>
      </c>
      <c r="F12" s="631">
        <v>96.082949308755758</v>
      </c>
      <c r="G12" s="132"/>
    </row>
    <row r="13" spans="1:10" ht="36">
      <c r="A13" s="2058"/>
      <c r="B13" s="639" t="s">
        <v>628</v>
      </c>
      <c r="C13" s="629">
        <v>1</v>
      </c>
      <c r="D13" s="630">
        <v>0.2304147465437788</v>
      </c>
      <c r="E13" s="630">
        <v>0.2304147465437788</v>
      </c>
      <c r="F13" s="631">
        <v>96.313364055299544</v>
      </c>
      <c r="G13" s="132"/>
    </row>
    <row r="14" spans="1:10">
      <c r="A14" s="2058"/>
      <c r="B14" s="643" t="s">
        <v>629</v>
      </c>
      <c r="C14" s="629">
        <v>1</v>
      </c>
      <c r="D14" s="630">
        <v>0.2304147465437788</v>
      </c>
      <c r="E14" s="630">
        <v>0.2304147465437788</v>
      </c>
      <c r="F14" s="631">
        <v>96.543778801843317</v>
      </c>
      <c r="G14" s="132"/>
    </row>
    <row r="15" spans="1:10">
      <c r="A15" s="2058"/>
      <c r="B15" s="638" t="s">
        <v>630</v>
      </c>
      <c r="C15" s="629">
        <v>1</v>
      </c>
      <c r="D15" s="630">
        <v>0.2304147465437788</v>
      </c>
      <c r="E15" s="630">
        <v>0.2304147465437788</v>
      </c>
      <c r="F15" s="631">
        <v>96.774193548387103</v>
      </c>
      <c r="G15" s="132"/>
    </row>
    <row r="16" spans="1:10">
      <c r="A16" s="2058"/>
      <c r="B16" s="638" t="s">
        <v>631</v>
      </c>
      <c r="C16" s="629">
        <v>1</v>
      </c>
      <c r="D16" s="630">
        <v>0.2304147465437788</v>
      </c>
      <c r="E16" s="630">
        <v>0.2304147465437788</v>
      </c>
      <c r="F16" s="631">
        <v>97.004608294930875</v>
      </c>
      <c r="G16" s="132"/>
    </row>
    <row r="17" spans="1:7" ht="36">
      <c r="A17" s="2058"/>
      <c r="B17" s="628" t="s">
        <v>632</v>
      </c>
      <c r="C17" s="629">
        <v>1</v>
      </c>
      <c r="D17" s="630">
        <v>0.2304147465437788</v>
      </c>
      <c r="E17" s="630">
        <v>0.2304147465437788</v>
      </c>
      <c r="F17" s="631">
        <v>97.235023041474662</v>
      </c>
      <c r="G17" s="132"/>
    </row>
    <row r="18" spans="1:7" ht="24">
      <c r="A18" s="2058"/>
      <c r="B18" s="640" t="s">
        <v>633</v>
      </c>
      <c r="C18" s="629">
        <v>1</v>
      </c>
      <c r="D18" s="630">
        <v>0.2304147465437788</v>
      </c>
      <c r="E18" s="630">
        <v>0.2304147465437788</v>
      </c>
      <c r="F18" s="631">
        <v>97.465437788018434</v>
      </c>
      <c r="G18" s="132"/>
    </row>
    <row r="19" spans="1:7">
      <c r="A19" s="2058"/>
      <c r="B19" s="640" t="s">
        <v>634</v>
      </c>
      <c r="C19" s="629">
        <v>1</v>
      </c>
      <c r="D19" s="630">
        <v>0.2304147465437788</v>
      </c>
      <c r="E19" s="630">
        <v>0.2304147465437788</v>
      </c>
      <c r="F19" s="631">
        <v>97.695852534562206</v>
      </c>
      <c r="G19" s="132"/>
    </row>
    <row r="20" spans="1:7">
      <c r="A20" s="2058"/>
      <c r="B20" s="639" t="s">
        <v>313</v>
      </c>
      <c r="C20" s="629">
        <v>1</v>
      </c>
      <c r="D20" s="630">
        <v>0.2304147465437788</v>
      </c>
      <c r="E20" s="630">
        <v>0.2304147465437788</v>
      </c>
      <c r="F20" s="631">
        <v>97.926267281105993</v>
      </c>
      <c r="G20" s="132"/>
    </row>
    <row r="21" spans="1:7" ht="24">
      <c r="A21" s="2058"/>
      <c r="B21" s="628" t="s">
        <v>635</v>
      </c>
      <c r="C21" s="629">
        <v>1</v>
      </c>
      <c r="D21" s="630">
        <v>0.2304147465437788</v>
      </c>
      <c r="E21" s="630">
        <v>0.2304147465437788</v>
      </c>
      <c r="F21" s="631">
        <v>98.156682027649765</v>
      </c>
      <c r="G21" s="132"/>
    </row>
    <row r="22" spans="1:7" ht="24">
      <c r="A22" s="2058"/>
      <c r="B22" s="641" t="s">
        <v>636</v>
      </c>
      <c r="C22" s="629">
        <v>1</v>
      </c>
      <c r="D22" s="630">
        <v>0.2304147465437788</v>
      </c>
      <c r="E22" s="630">
        <v>0.2304147465437788</v>
      </c>
      <c r="F22" s="631">
        <v>98.387096774193552</v>
      </c>
      <c r="G22" s="132"/>
    </row>
    <row r="23" spans="1:7" ht="36">
      <c r="A23" s="2058"/>
      <c r="B23" s="639" t="s">
        <v>637</v>
      </c>
      <c r="C23" s="629">
        <v>1</v>
      </c>
      <c r="D23" s="630">
        <v>0.2304147465437788</v>
      </c>
      <c r="E23" s="630">
        <v>0.2304147465437788</v>
      </c>
      <c r="F23" s="631">
        <v>98.617511520737324</v>
      </c>
      <c r="G23" s="132"/>
    </row>
    <row r="24" spans="1:7">
      <c r="A24" s="2058"/>
      <c r="B24" s="642" t="s">
        <v>638</v>
      </c>
      <c r="C24" s="629">
        <v>1</v>
      </c>
      <c r="D24" s="630">
        <v>0.2304147465437788</v>
      </c>
      <c r="E24" s="630">
        <v>0.2304147465437788</v>
      </c>
      <c r="F24" s="631">
        <v>98.84792626728111</v>
      </c>
      <c r="G24" s="132"/>
    </row>
    <row r="25" spans="1:7" ht="24">
      <c r="A25" s="2058"/>
      <c r="B25" s="642" t="s">
        <v>639</v>
      </c>
      <c r="C25" s="629">
        <v>1</v>
      </c>
      <c r="D25" s="630">
        <v>0.2304147465437788</v>
      </c>
      <c r="E25" s="630">
        <v>0.2304147465437788</v>
      </c>
      <c r="F25" s="631">
        <v>99.078341013824883</v>
      </c>
      <c r="G25" s="132"/>
    </row>
    <row r="26" spans="1:7">
      <c r="A26" s="2058"/>
      <c r="B26" s="639" t="s">
        <v>640</v>
      </c>
      <c r="C26" s="629">
        <v>1</v>
      </c>
      <c r="D26" s="630">
        <v>0.2304147465437788</v>
      </c>
      <c r="E26" s="630">
        <v>0.2304147465437788</v>
      </c>
      <c r="F26" s="631">
        <v>99.308755760368655</v>
      </c>
      <c r="G26" s="132"/>
    </row>
    <row r="27" spans="1:7">
      <c r="A27" s="2058"/>
      <c r="B27" s="638" t="s">
        <v>641</v>
      </c>
      <c r="C27" s="629">
        <v>1</v>
      </c>
      <c r="D27" s="630">
        <v>0.2304147465437788</v>
      </c>
      <c r="E27" s="630">
        <v>0.2304147465437788</v>
      </c>
      <c r="F27" s="631">
        <v>99.539170506912441</v>
      </c>
      <c r="G27" s="132"/>
    </row>
    <row r="28" spans="1:7" ht="24">
      <c r="A28" s="2058"/>
      <c r="B28" s="643" t="s">
        <v>642</v>
      </c>
      <c r="C28" s="629">
        <v>1</v>
      </c>
      <c r="D28" s="630">
        <v>0.2304147465437788</v>
      </c>
      <c r="E28" s="630">
        <v>0.2304147465437788</v>
      </c>
      <c r="F28" s="631">
        <v>99.769585253456214</v>
      </c>
      <c r="G28" s="132"/>
    </row>
    <row r="29" spans="1:7">
      <c r="A29" s="2058"/>
      <c r="B29" s="639" t="s">
        <v>643</v>
      </c>
      <c r="C29" s="629">
        <v>1</v>
      </c>
      <c r="D29" s="630">
        <v>0.2304147465437788</v>
      </c>
      <c r="E29" s="630">
        <v>0.2304147465437788</v>
      </c>
      <c r="F29" s="631">
        <v>100</v>
      </c>
      <c r="G29" s="132"/>
    </row>
    <row r="30" spans="1:7" ht="15.75" thickBot="1">
      <c r="A30" s="2059"/>
      <c r="B30" s="632" t="s">
        <v>518</v>
      </c>
      <c r="C30" s="633">
        <v>434</v>
      </c>
      <c r="D30" s="634">
        <v>100</v>
      </c>
      <c r="E30" s="634">
        <v>100</v>
      </c>
      <c r="F30" s="632"/>
      <c r="G30" s="132"/>
    </row>
  </sheetData>
  <mergeCells count="3">
    <mergeCell ref="A7:A30"/>
    <mergeCell ref="A5:F5"/>
    <mergeCell ref="A6:B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39997558519241921"/>
  </sheetPr>
  <dimension ref="A1:AB37"/>
  <sheetViews>
    <sheetView zoomScale="70" zoomScaleNormal="70" workbookViewId="0">
      <selection activeCell="T14" sqref="T14"/>
    </sheetView>
  </sheetViews>
  <sheetFormatPr baseColWidth="10" defaultColWidth="9.140625" defaultRowHeight="15"/>
  <cols>
    <col min="1" max="1" width="22.28515625" customWidth="1"/>
    <col min="2" max="8" width="19.42578125" customWidth="1"/>
  </cols>
  <sheetData>
    <row r="1" spans="1:28" ht="15.75" thickBot="1"/>
    <row r="2" spans="1:28" ht="146.25" thickTop="1" thickBot="1">
      <c r="A2" s="2062" t="s">
        <v>183</v>
      </c>
      <c r="B2" s="2062"/>
      <c r="C2" s="647" t="s">
        <v>1633</v>
      </c>
      <c r="D2" s="647" t="s">
        <v>1634</v>
      </c>
      <c r="E2" s="647" t="s">
        <v>647</v>
      </c>
      <c r="F2" s="647" t="s">
        <v>1636</v>
      </c>
      <c r="G2" s="1377" t="s">
        <v>1635</v>
      </c>
      <c r="H2" s="1377"/>
      <c r="I2" s="135"/>
      <c r="U2" s="218" t="s">
        <v>330</v>
      </c>
      <c r="V2" s="218" t="s">
        <v>406</v>
      </c>
      <c r="W2" s="134" t="s">
        <v>331</v>
      </c>
      <c r="X2" s="218" t="s">
        <v>332</v>
      </c>
      <c r="Y2" s="232" t="s">
        <v>333</v>
      </c>
    </row>
    <row r="3" spans="1:28" ht="16.5" thickTop="1" thickBot="1">
      <c r="A3" s="2063"/>
      <c r="B3" s="2063"/>
      <c r="C3" s="648" t="s">
        <v>648</v>
      </c>
      <c r="D3" s="648" t="s">
        <v>648</v>
      </c>
      <c r="E3" s="648" t="s">
        <v>648</v>
      </c>
      <c r="F3" s="648" t="s">
        <v>648</v>
      </c>
      <c r="G3" s="648" t="s">
        <v>648</v>
      </c>
      <c r="H3" s="648" t="s">
        <v>519</v>
      </c>
      <c r="I3" s="135"/>
      <c r="U3" s="137">
        <v>6.1</v>
      </c>
      <c r="V3" s="137">
        <v>5.7</v>
      </c>
      <c r="W3" s="136">
        <v>5.6</v>
      </c>
      <c r="X3" s="137">
        <v>5.2</v>
      </c>
      <c r="Y3" s="137">
        <v>3</v>
      </c>
    </row>
    <row r="4" spans="1:28" ht="15.75" thickTop="1">
      <c r="A4" s="649" t="s">
        <v>392</v>
      </c>
      <c r="B4" s="650" t="s">
        <v>441</v>
      </c>
      <c r="C4" s="1370">
        <v>2.9537037037037051</v>
      </c>
      <c r="D4" s="1370">
        <v>5.6296296296296298</v>
      </c>
      <c r="E4" s="1370">
        <v>6.0902777777777741</v>
      </c>
      <c r="F4" s="1370">
        <v>5.6944444444444411</v>
      </c>
      <c r="G4" s="1370">
        <v>5.182870370370372</v>
      </c>
      <c r="H4" s="1371">
        <v>434</v>
      </c>
      <c r="I4" s="135"/>
    </row>
    <row r="5" spans="1:28" ht="24">
      <c r="A5" s="2064" t="s">
        <v>8</v>
      </c>
      <c r="B5" s="651" t="s">
        <v>397</v>
      </c>
      <c r="C5" s="652">
        <v>3.3991935483870965</v>
      </c>
      <c r="D5" s="652">
        <v>5.7701612903225827</v>
      </c>
      <c r="E5" s="652">
        <v>5.9959677419354813</v>
      </c>
      <c r="F5" s="652">
        <v>5.5725806451612954</v>
      </c>
      <c r="G5" s="652">
        <v>5.4596774193548416</v>
      </c>
      <c r="H5" s="653">
        <v>249</v>
      </c>
      <c r="I5" s="135"/>
      <c r="U5" t="s">
        <v>407</v>
      </c>
    </row>
    <row r="6" spans="1:28">
      <c r="A6" s="2064"/>
      <c r="B6" s="651" t="s">
        <v>395</v>
      </c>
      <c r="C6" s="652">
        <v>1.885416666666667</v>
      </c>
      <c r="D6" s="652">
        <v>5.3645833333333348</v>
      </c>
      <c r="E6" s="652">
        <v>6.3645833333333321</v>
      </c>
      <c r="F6" s="652">
        <v>5.8541666666666679</v>
      </c>
      <c r="G6" s="652">
        <v>4.6041666666666661</v>
      </c>
      <c r="H6" s="653">
        <v>97</v>
      </c>
      <c r="I6" s="135"/>
    </row>
    <row r="7" spans="1:28">
      <c r="A7" s="2064"/>
      <c r="B7" s="651" t="s">
        <v>393</v>
      </c>
      <c r="C7" s="652">
        <v>2.7446808510638303</v>
      </c>
      <c r="D7" s="652">
        <v>5.6595744680851068</v>
      </c>
      <c r="E7" s="652">
        <v>6.3191489361702109</v>
      </c>
      <c r="F7" s="652">
        <v>5.8936170212765955</v>
      </c>
      <c r="G7" s="652">
        <v>4.8085106382978733</v>
      </c>
      <c r="H7" s="653">
        <v>47</v>
      </c>
      <c r="I7" s="135"/>
    </row>
    <row r="8" spans="1:28">
      <c r="A8" s="2064"/>
      <c r="B8" s="651" t="s">
        <v>394</v>
      </c>
      <c r="C8" s="652">
        <v>3.1111111111111116</v>
      </c>
      <c r="D8" s="652">
        <v>5.2777777777777777</v>
      </c>
      <c r="E8" s="652">
        <v>5.7500000000000009</v>
      </c>
      <c r="F8" s="652">
        <v>5.8333333333333321</v>
      </c>
      <c r="G8" s="652">
        <v>5.2499999999999991</v>
      </c>
      <c r="H8" s="653">
        <v>36</v>
      </c>
      <c r="I8" s="135"/>
    </row>
    <row r="9" spans="1:28">
      <c r="A9" s="2064"/>
      <c r="B9" s="651" t="s">
        <v>396</v>
      </c>
      <c r="C9" s="652">
        <v>2.2000000000000002</v>
      </c>
      <c r="D9" s="652">
        <v>6</v>
      </c>
      <c r="E9" s="652">
        <v>5.8</v>
      </c>
      <c r="F9" s="652">
        <v>5.8</v>
      </c>
      <c r="G9" s="652">
        <v>5.6</v>
      </c>
      <c r="H9" s="653">
        <v>5</v>
      </c>
      <c r="I9" s="135"/>
    </row>
    <row r="10" spans="1:28">
      <c r="A10" s="2064" t="s">
        <v>9</v>
      </c>
      <c r="B10" s="651" t="s">
        <v>11</v>
      </c>
      <c r="C10" s="652">
        <v>2.8955613577023502</v>
      </c>
      <c r="D10" s="652">
        <v>5.6214099216710167</v>
      </c>
      <c r="E10" s="652">
        <v>6.1436031331592691</v>
      </c>
      <c r="F10" s="652">
        <v>5.7389033942558738</v>
      </c>
      <c r="G10" s="652">
        <v>5.1697127937336784</v>
      </c>
      <c r="H10" s="653">
        <v>384</v>
      </c>
      <c r="I10" s="135"/>
    </row>
    <row r="11" spans="1:28">
      <c r="A11" s="2064"/>
      <c r="B11" s="651" t="s">
        <v>10</v>
      </c>
      <c r="C11" s="652">
        <v>3.408163265306122</v>
      </c>
      <c r="D11" s="652">
        <v>5.6938775510204085</v>
      </c>
      <c r="E11" s="652">
        <v>5.6734693877551008</v>
      </c>
      <c r="F11" s="652">
        <v>5.3469387755102034</v>
      </c>
      <c r="G11" s="652">
        <v>5.2857142857142847</v>
      </c>
      <c r="H11" s="653">
        <v>50</v>
      </c>
      <c r="I11" s="135"/>
    </row>
    <row r="12" spans="1:28" ht="24">
      <c r="A12" s="2064" t="s">
        <v>521</v>
      </c>
      <c r="B12" s="651" t="s">
        <v>12</v>
      </c>
      <c r="C12" s="652">
        <v>2.4782608695652169</v>
      </c>
      <c r="D12" s="652">
        <v>5.6521739130434794</v>
      </c>
      <c r="E12" s="652">
        <v>5.8260869565217392</v>
      </c>
      <c r="F12" s="652">
        <v>5.1304347826086971</v>
      </c>
      <c r="G12" s="652">
        <v>5.5217391304347831</v>
      </c>
      <c r="H12" s="653">
        <v>23</v>
      </c>
      <c r="I12" s="135"/>
    </row>
    <row r="13" spans="1:28" ht="66.75" customHeight="1">
      <c r="A13" s="2064"/>
      <c r="B13" s="651" t="s">
        <v>13</v>
      </c>
      <c r="C13" s="652">
        <v>2.9804400977995114</v>
      </c>
      <c r="D13" s="652">
        <v>5.6283618581907069</v>
      </c>
      <c r="E13" s="652">
        <v>6.1051344743276319</v>
      </c>
      <c r="F13" s="652">
        <v>5.7261613691931554</v>
      </c>
      <c r="G13" s="652">
        <v>5.1638141809291005</v>
      </c>
      <c r="H13" s="653">
        <v>410</v>
      </c>
      <c r="I13" s="135"/>
      <c r="J13" s="323"/>
      <c r="K13" s="323"/>
      <c r="W13" s="245" t="s">
        <v>1628</v>
      </c>
      <c r="X13" s="245" t="s">
        <v>1629</v>
      </c>
      <c r="Y13" s="245" t="s">
        <v>1630</v>
      </c>
      <c r="Z13" s="245" t="s">
        <v>1631</v>
      </c>
      <c r="AA13" s="245" t="s">
        <v>1632</v>
      </c>
      <c r="AB13" s="245"/>
    </row>
    <row r="14" spans="1:28">
      <c r="A14" s="2064" t="s">
        <v>14</v>
      </c>
      <c r="B14" s="651" t="s">
        <v>15</v>
      </c>
      <c r="C14" s="652">
        <v>2.2985074626865667</v>
      </c>
      <c r="D14" s="652">
        <v>5.5820895522388083</v>
      </c>
      <c r="E14" s="652">
        <v>6.1044776119402995</v>
      </c>
      <c r="F14" s="652">
        <v>5.91044776119403</v>
      </c>
      <c r="G14" s="652">
        <v>4.8805970149253728</v>
      </c>
      <c r="H14" s="653">
        <v>68</v>
      </c>
      <c r="I14" s="135"/>
    </row>
    <row r="15" spans="1:28" ht="24">
      <c r="A15" s="2064"/>
      <c r="B15" s="651" t="s">
        <v>16</v>
      </c>
      <c r="C15" s="652">
        <v>3.1119402985074638</v>
      </c>
      <c r="D15" s="652">
        <v>5.7388059701492509</v>
      </c>
      <c r="E15" s="652">
        <v>6.1044776119402995</v>
      </c>
      <c r="F15" s="652">
        <v>5.6044776119402977</v>
      </c>
      <c r="G15" s="652">
        <v>5.3208955223880583</v>
      </c>
      <c r="H15" s="653">
        <v>134</v>
      </c>
      <c r="I15" s="135"/>
      <c r="W15">
        <v>3</v>
      </c>
      <c r="X15">
        <v>5.6</v>
      </c>
      <c r="Y15">
        <v>6.1</v>
      </c>
      <c r="Z15">
        <v>5.7</v>
      </c>
      <c r="AA15">
        <v>5.2</v>
      </c>
    </row>
    <row r="16" spans="1:28" ht="24">
      <c r="A16" s="2064"/>
      <c r="B16" s="651" t="s">
        <v>17</v>
      </c>
      <c r="C16" s="652">
        <v>2.958677685950414</v>
      </c>
      <c r="D16" s="652">
        <v>5.7768595041322328</v>
      </c>
      <c r="E16" s="652">
        <v>6.0743801652892557</v>
      </c>
      <c r="F16" s="652">
        <v>5.6280991735537196</v>
      </c>
      <c r="G16" s="652">
        <v>5.2314049586776861</v>
      </c>
      <c r="H16" s="653">
        <v>121</v>
      </c>
      <c r="I16" s="135"/>
    </row>
    <row r="17" spans="1:9">
      <c r="A17" s="2064"/>
      <c r="B17" s="651" t="s">
        <v>18</v>
      </c>
      <c r="C17" s="652">
        <v>3.1545454545454548</v>
      </c>
      <c r="D17" s="652">
        <v>5.3636363636363598</v>
      </c>
      <c r="E17" s="652">
        <v>6.0818181818181785</v>
      </c>
      <c r="F17" s="652">
        <v>5.7454545454545469</v>
      </c>
      <c r="G17" s="652">
        <v>5.1454545454545446</v>
      </c>
      <c r="H17" s="653">
        <v>111</v>
      </c>
      <c r="I17" s="135"/>
    </row>
    <row r="18" spans="1:9">
      <c r="A18" s="2064" t="s">
        <v>525</v>
      </c>
      <c r="B18" s="651" t="s">
        <v>223</v>
      </c>
      <c r="C18" s="652">
        <v>2.9146919431279628</v>
      </c>
      <c r="D18" s="652">
        <v>5.6729857819905218</v>
      </c>
      <c r="E18" s="652">
        <v>6.2037914691943108</v>
      </c>
      <c r="F18" s="652">
        <v>5.7109004739336511</v>
      </c>
      <c r="G18" s="652">
        <v>4.7962085308056883</v>
      </c>
      <c r="H18" s="653">
        <v>211</v>
      </c>
      <c r="I18" s="135"/>
    </row>
    <row r="19" spans="1:9">
      <c r="A19" s="2064"/>
      <c r="B19" s="651" t="s">
        <v>27</v>
      </c>
      <c r="C19" s="652">
        <v>2.8780487804878052</v>
      </c>
      <c r="D19" s="652">
        <v>5.5914634146341475</v>
      </c>
      <c r="E19" s="652">
        <v>5.9695121951219523</v>
      </c>
      <c r="F19" s="652">
        <v>5.6890243902439064</v>
      </c>
      <c r="G19" s="652">
        <v>5.640243902439023</v>
      </c>
      <c r="H19" s="653">
        <v>164</v>
      </c>
      <c r="I19" s="135"/>
    </row>
    <row r="20" spans="1:9">
      <c r="A20" s="2064"/>
      <c r="B20" s="651" t="s">
        <v>526</v>
      </c>
      <c r="C20" s="652">
        <v>3.2765957446808511</v>
      </c>
      <c r="D20" s="652">
        <v>5.5957446808510651</v>
      </c>
      <c r="E20" s="652">
        <v>5.9787234042553186</v>
      </c>
      <c r="F20" s="652">
        <v>5.6595744680851059</v>
      </c>
      <c r="G20" s="652">
        <v>5.4893617021276588</v>
      </c>
      <c r="H20" s="653">
        <v>47</v>
      </c>
      <c r="I20" s="135"/>
    </row>
    <row r="21" spans="1:9">
      <c r="A21" s="2064"/>
      <c r="B21" s="651" t="s">
        <v>527</v>
      </c>
      <c r="C21" s="652">
        <v>3.5555555555555554</v>
      </c>
      <c r="D21" s="652">
        <v>5.4444444444444446</v>
      </c>
      <c r="E21" s="652">
        <v>6.333333333333333</v>
      </c>
      <c r="F21" s="652">
        <v>5.5555555555555554</v>
      </c>
      <c r="G21" s="652">
        <v>4.333333333333333</v>
      </c>
      <c r="H21" s="653">
        <v>9</v>
      </c>
      <c r="I21" s="135"/>
    </row>
    <row r="22" spans="1:9">
      <c r="A22" s="2064" t="s">
        <v>24</v>
      </c>
      <c r="B22" s="651" t="s">
        <v>27</v>
      </c>
      <c r="C22" s="652">
        <v>2.854395604395604</v>
      </c>
      <c r="D22" s="652">
        <v>5.623626373626375</v>
      </c>
      <c r="E22" s="652">
        <v>6.0906593406593386</v>
      </c>
      <c r="F22" s="652">
        <v>5.684065934065937</v>
      </c>
      <c r="G22" s="652">
        <v>5.1373626373626324</v>
      </c>
      <c r="H22" s="653">
        <v>364</v>
      </c>
      <c r="I22" s="135"/>
    </row>
    <row r="23" spans="1:9">
      <c r="A23" s="2064"/>
      <c r="B23" s="651" t="s">
        <v>26</v>
      </c>
      <c r="C23" s="652">
        <v>3.2857142857142865</v>
      </c>
      <c r="D23" s="652">
        <v>5.5714285714285703</v>
      </c>
      <c r="E23" s="652">
        <v>6.0204081632653077</v>
      </c>
      <c r="F23" s="652">
        <v>5.6326530612244898</v>
      </c>
      <c r="G23" s="652">
        <v>5.3265306122448983</v>
      </c>
      <c r="H23" s="653">
        <v>50</v>
      </c>
      <c r="I23" s="135"/>
    </row>
    <row r="24" spans="1:9">
      <c r="A24" s="2064"/>
      <c r="B24" s="651" t="s">
        <v>25</v>
      </c>
      <c r="C24" s="652">
        <v>4</v>
      </c>
      <c r="D24" s="652">
        <v>5.8947368421052628</v>
      </c>
      <c r="E24" s="652">
        <v>6.2631578947368425</v>
      </c>
      <c r="F24" s="652">
        <v>6.0526315789473681</v>
      </c>
      <c r="G24" s="652">
        <v>5.6842105263157903</v>
      </c>
      <c r="H24" s="653">
        <v>20</v>
      </c>
      <c r="I24" s="135"/>
    </row>
    <row r="25" spans="1:9">
      <c r="A25" s="2064" t="s">
        <v>522</v>
      </c>
      <c r="B25" s="651" t="s">
        <v>29</v>
      </c>
      <c r="C25" s="652">
        <v>3.087804878048781</v>
      </c>
      <c r="D25" s="652">
        <v>5.5756097560975624</v>
      </c>
      <c r="E25" s="652">
        <v>6.2048780487804862</v>
      </c>
      <c r="F25" s="652">
        <v>5.6341463414634152</v>
      </c>
      <c r="G25" s="652">
        <v>4.8487804878048797</v>
      </c>
      <c r="H25" s="653">
        <v>207</v>
      </c>
      <c r="I25" s="135"/>
    </row>
    <row r="26" spans="1:9">
      <c r="A26" s="2064"/>
      <c r="B26" s="651" t="s">
        <v>30</v>
      </c>
      <c r="C26" s="652">
        <v>2.6875000000000004</v>
      </c>
      <c r="D26" s="652">
        <v>5.625</v>
      </c>
      <c r="E26" s="652">
        <v>5.5625</v>
      </c>
      <c r="F26" s="652">
        <v>5.625</v>
      </c>
      <c r="G26" s="652">
        <v>5</v>
      </c>
      <c r="H26" s="653">
        <v>16</v>
      </c>
      <c r="I26" s="135"/>
    </row>
    <row r="27" spans="1:9">
      <c r="A27" s="2064"/>
      <c r="B27" s="651" t="s">
        <v>31</v>
      </c>
      <c r="C27" s="652">
        <v>2.843601895734599</v>
      </c>
      <c r="D27" s="652">
        <v>5.6824644549763059</v>
      </c>
      <c r="E27" s="652">
        <v>6.0189573459715655</v>
      </c>
      <c r="F27" s="652">
        <v>5.7582938388625582</v>
      </c>
      <c r="G27" s="652">
        <v>5.5213270142180093</v>
      </c>
      <c r="H27" s="653">
        <v>211</v>
      </c>
      <c r="I27" s="135"/>
    </row>
    <row r="28" spans="1:9">
      <c r="A28" s="2064" t="s">
        <v>523</v>
      </c>
      <c r="B28" s="651" t="s">
        <v>34</v>
      </c>
      <c r="C28" s="652">
        <v>2.8088235294117663</v>
      </c>
      <c r="D28" s="652">
        <v>5.7536764705882373</v>
      </c>
      <c r="E28" s="652">
        <v>6.2022058823529385</v>
      </c>
      <c r="F28" s="652">
        <v>5.8419117647058867</v>
      </c>
      <c r="G28" s="652">
        <v>5.2683823529411766</v>
      </c>
      <c r="H28" s="653">
        <v>272</v>
      </c>
      <c r="I28" s="135"/>
    </row>
    <row r="29" spans="1:9">
      <c r="A29" s="2064"/>
      <c r="B29" s="651" t="s">
        <v>33</v>
      </c>
      <c r="C29" s="652">
        <v>3.2012578616352205</v>
      </c>
      <c r="D29" s="652">
        <v>5.4150943396226401</v>
      </c>
      <c r="E29" s="652">
        <v>5.905660377358493</v>
      </c>
      <c r="F29" s="652">
        <v>5.4402515723270426</v>
      </c>
      <c r="G29" s="652">
        <v>5.0377358490566051</v>
      </c>
      <c r="H29" s="653">
        <v>159</v>
      </c>
      <c r="I29" s="135"/>
    </row>
    <row r="30" spans="1:9" ht="15" customHeight="1">
      <c r="A30" s="2064" t="s">
        <v>517</v>
      </c>
      <c r="B30" s="651" t="s">
        <v>39</v>
      </c>
      <c r="C30" s="652">
        <v>3.0218181818181797</v>
      </c>
      <c r="D30" s="652">
        <v>5.4981818181818243</v>
      </c>
      <c r="E30" s="652">
        <v>6.1272727272727234</v>
      </c>
      <c r="F30" s="652">
        <v>5.6690909090909063</v>
      </c>
      <c r="G30" s="652">
        <v>4.9309090909090951</v>
      </c>
      <c r="H30" s="653">
        <v>276</v>
      </c>
      <c r="I30" s="135"/>
    </row>
    <row r="31" spans="1:9">
      <c r="A31" s="2064"/>
      <c r="B31" s="651" t="s">
        <v>36</v>
      </c>
      <c r="C31" s="652">
        <v>2.4767441860465111</v>
      </c>
      <c r="D31" s="652">
        <v>5.9186046511627914</v>
      </c>
      <c r="E31" s="652">
        <v>6.1162790697674421</v>
      </c>
      <c r="F31" s="652">
        <v>5.8139534883720918</v>
      </c>
      <c r="G31" s="652">
        <v>5.6279069767441863</v>
      </c>
      <c r="H31" s="653">
        <v>86</v>
      </c>
      <c r="I31" s="135"/>
    </row>
    <row r="32" spans="1:9" ht="24">
      <c r="A32" s="2064"/>
      <c r="B32" s="651" t="s">
        <v>37</v>
      </c>
      <c r="C32" s="652">
        <v>3.6170212765957444</v>
      </c>
      <c r="D32" s="652">
        <v>5.8085106382978733</v>
      </c>
      <c r="E32" s="652">
        <v>6</v>
      </c>
      <c r="F32" s="652">
        <v>5.6382978723404262</v>
      </c>
      <c r="G32" s="652">
        <v>5.6808510638297864</v>
      </c>
      <c r="H32" s="653">
        <v>48</v>
      </c>
      <c r="I32" s="135"/>
    </row>
    <row r="33" spans="1:9" ht="24">
      <c r="A33" s="2064"/>
      <c r="B33" s="651" t="s">
        <v>38</v>
      </c>
      <c r="C33" s="652">
        <v>2.583333333333333</v>
      </c>
      <c r="D33" s="652">
        <v>5.75</v>
      </c>
      <c r="E33" s="652">
        <v>5.75</v>
      </c>
      <c r="F33" s="652">
        <v>5.6666666666666661</v>
      </c>
      <c r="G33" s="652">
        <v>5.5000000000000009</v>
      </c>
      <c r="H33" s="653">
        <v>24</v>
      </c>
      <c r="I33" s="135"/>
    </row>
    <row r="34" spans="1:9" ht="15" customHeight="1">
      <c r="A34" s="2064" t="s">
        <v>524</v>
      </c>
      <c r="B34" s="651" t="s">
        <v>40</v>
      </c>
      <c r="C34" s="652">
        <v>2.8502994011976046</v>
      </c>
      <c r="D34" s="652">
        <v>5.5329341317365239</v>
      </c>
      <c r="E34" s="652">
        <v>5.8982035928143741</v>
      </c>
      <c r="F34" s="652">
        <v>5.6467065868263493</v>
      </c>
      <c r="G34" s="652">
        <v>4.9640718562874255</v>
      </c>
      <c r="H34" s="653">
        <v>167</v>
      </c>
      <c r="I34" s="135"/>
    </row>
    <row r="35" spans="1:9">
      <c r="A35" s="2064"/>
      <c r="B35" s="651" t="s">
        <v>41</v>
      </c>
      <c r="C35" s="652">
        <v>3.0437956204379555</v>
      </c>
      <c r="D35" s="652">
        <v>5.7591240875912444</v>
      </c>
      <c r="E35" s="652">
        <v>6.3138686131386859</v>
      </c>
      <c r="F35" s="652">
        <v>5.7445255474452592</v>
      </c>
      <c r="G35" s="652">
        <v>5.1970802919708037</v>
      </c>
      <c r="H35" s="653">
        <v>137</v>
      </c>
      <c r="I35" s="135"/>
    </row>
    <row r="36" spans="1:9" ht="15.75" thickBot="1">
      <c r="A36" s="2065"/>
      <c r="B36" s="654" t="s">
        <v>42</v>
      </c>
      <c r="C36" s="655">
        <v>2.9921874999999991</v>
      </c>
      <c r="D36" s="655">
        <v>5.6171875</v>
      </c>
      <c r="E36" s="655">
        <v>6.1015624999999991</v>
      </c>
      <c r="F36" s="655">
        <v>5.7031249999999991</v>
      </c>
      <c r="G36" s="655">
        <v>5.4531250000000027</v>
      </c>
      <c r="H36" s="656">
        <v>128</v>
      </c>
      <c r="I36" s="135"/>
    </row>
    <row r="37" spans="1:9" ht="15.75" thickTop="1"/>
  </sheetData>
  <sortState ref="B18:H21">
    <sortCondition descending="1" ref="H18:H21"/>
  </sortState>
  <mergeCells count="11">
    <mergeCell ref="A34:A36"/>
    <mergeCell ref="A14:A17"/>
    <mergeCell ref="A18:A21"/>
    <mergeCell ref="A22:A24"/>
    <mergeCell ref="A25:A27"/>
    <mergeCell ref="A28:A29"/>
    <mergeCell ref="A2:B3"/>
    <mergeCell ref="A5:A9"/>
    <mergeCell ref="A10:A11"/>
    <mergeCell ref="A12:A13"/>
    <mergeCell ref="A30:A3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I36"/>
  <sheetViews>
    <sheetView topLeftCell="A10" zoomScale="85" zoomScaleNormal="85" workbookViewId="0">
      <selection activeCell="U6" sqref="U6"/>
    </sheetView>
  </sheetViews>
  <sheetFormatPr baseColWidth="10" defaultColWidth="8.7109375" defaultRowHeight="15"/>
  <cols>
    <col min="1" max="1" width="19.140625" customWidth="1"/>
    <col min="2" max="2" width="24" customWidth="1"/>
  </cols>
  <sheetData>
    <row r="1" spans="1:9" ht="121.5" thickTop="1">
      <c r="A1" s="2068" t="s">
        <v>183</v>
      </c>
      <c r="B1" s="2069"/>
      <c r="C1" s="1506" t="s">
        <v>1793</v>
      </c>
      <c r="D1" s="1507" t="s">
        <v>1794</v>
      </c>
      <c r="E1" s="1507" t="s">
        <v>647</v>
      </c>
      <c r="F1" s="1507" t="s">
        <v>1795</v>
      </c>
      <c r="G1" s="2072" t="s">
        <v>1796</v>
      </c>
      <c r="H1" s="2073"/>
      <c r="I1" s="1508"/>
    </row>
    <row r="2" spans="1:9" ht="25.5" thickBot="1">
      <c r="A2" s="2070"/>
      <c r="B2" s="2071"/>
      <c r="C2" s="1509" t="s">
        <v>399</v>
      </c>
      <c r="D2" s="1510" t="s">
        <v>399</v>
      </c>
      <c r="E2" s="1510" t="s">
        <v>399</v>
      </c>
      <c r="F2" s="1510" t="s">
        <v>399</v>
      </c>
      <c r="G2" s="1510" t="s">
        <v>399</v>
      </c>
      <c r="H2" s="1511" t="s">
        <v>391</v>
      </c>
      <c r="I2" s="1508"/>
    </row>
    <row r="3" spans="1:9" ht="15.75" thickTop="1">
      <c r="A3" s="1512" t="s">
        <v>392</v>
      </c>
      <c r="B3" s="1513" t="s">
        <v>65</v>
      </c>
      <c r="C3" s="1514">
        <v>2.9537037037037051</v>
      </c>
      <c r="D3" s="1515">
        <v>5.629629629629628</v>
      </c>
      <c r="E3" s="1515">
        <v>6.0902777777777795</v>
      </c>
      <c r="F3" s="1515">
        <v>5.6944444444444438</v>
      </c>
      <c r="G3" s="1515">
        <v>5.1828703703703658</v>
      </c>
      <c r="H3" s="1516">
        <v>434</v>
      </c>
      <c r="I3" s="1508"/>
    </row>
    <row r="4" spans="1:9" ht="24">
      <c r="A4" s="2066" t="s">
        <v>8</v>
      </c>
      <c r="B4" s="1517" t="s">
        <v>397</v>
      </c>
      <c r="C4" s="1518">
        <v>3.399193548387097</v>
      </c>
      <c r="D4" s="1519">
        <v>5.7701612903225836</v>
      </c>
      <c r="E4" s="1519">
        <v>5.9959677419354867</v>
      </c>
      <c r="F4" s="1519">
        <v>5.57258064516129</v>
      </c>
      <c r="G4" s="1519">
        <v>5.4596774193548372</v>
      </c>
      <c r="H4" s="1520">
        <v>249</v>
      </c>
      <c r="I4" s="1508"/>
    </row>
    <row r="5" spans="1:9">
      <c r="A5" s="2066"/>
      <c r="B5" s="1517" t="s">
        <v>395</v>
      </c>
      <c r="C5" s="1518">
        <v>1.8854166666666676</v>
      </c>
      <c r="D5" s="1519">
        <v>5.3645833333333321</v>
      </c>
      <c r="E5" s="1519">
        <v>6.3645833333333348</v>
      </c>
      <c r="F5" s="1519">
        <v>5.8541666666666652</v>
      </c>
      <c r="G5" s="1519">
        <v>4.6041666666666687</v>
      </c>
      <c r="H5" s="1520">
        <v>97</v>
      </c>
      <c r="I5" s="1508"/>
    </row>
    <row r="6" spans="1:9">
      <c r="A6" s="2066"/>
      <c r="B6" s="1517" t="s">
        <v>393</v>
      </c>
      <c r="C6" s="1518">
        <v>2.7446808510638294</v>
      </c>
      <c r="D6" s="1519">
        <v>5.6595744680851077</v>
      </c>
      <c r="E6" s="1519">
        <v>6.3191489361702144</v>
      </c>
      <c r="F6" s="1519">
        <v>5.8936170212765964</v>
      </c>
      <c r="G6" s="1519">
        <v>4.8085106382978724</v>
      </c>
      <c r="H6" s="1520">
        <v>47</v>
      </c>
      <c r="I6" s="1508"/>
    </row>
    <row r="7" spans="1:9">
      <c r="A7" s="2066"/>
      <c r="B7" s="1517" t="s">
        <v>394</v>
      </c>
      <c r="C7" s="1518">
        <v>3.1111111111111112</v>
      </c>
      <c r="D7" s="1519">
        <v>5.2777777777777777</v>
      </c>
      <c r="E7" s="1519">
        <v>5.7500000000000009</v>
      </c>
      <c r="F7" s="1519">
        <v>5.8333333333333321</v>
      </c>
      <c r="G7" s="1519">
        <v>5.2500000000000009</v>
      </c>
      <c r="H7" s="1520">
        <v>36</v>
      </c>
      <c r="I7" s="1508"/>
    </row>
    <row r="8" spans="1:9">
      <c r="A8" s="2066"/>
      <c r="B8" s="1517" t="s">
        <v>396</v>
      </c>
      <c r="C8" s="1518">
        <v>2.2000000000000002</v>
      </c>
      <c r="D8" s="1519">
        <v>6</v>
      </c>
      <c r="E8" s="1519">
        <v>5.8</v>
      </c>
      <c r="F8" s="1519">
        <v>5.8</v>
      </c>
      <c r="G8" s="1519">
        <v>5.6</v>
      </c>
      <c r="H8" s="1520">
        <v>5</v>
      </c>
      <c r="I8" s="1508"/>
    </row>
    <row r="9" spans="1:9">
      <c r="A9" s="2066" t="s">
        <v>9</v>
      </c>
      <c r="B9" s="1517" t="s">
        <v>11</v>
      </c>
      <c r="C9" s="1518">
        <v>2.8955613577023471</v>
      </c>
      <c r="D9" s="1519">
        <v>5.6214099216710229</v>
      </c>
      <c r="E9" s="1519">
        <v>6.1436031331592691</v>
      </c>
      <c r="F9" s="1519">
        <v>5.7389033942558774</v>
      </c>
      <c r="G9" s="1519">
        <v>5.1697127937336846</v>
      </c>
      <c r="H9" s="1520">
        <v>384</v>
      </c>
      <c r="I9" s="1508"/>
    </row>
    <row r="10" spans="1:9">
      <c r="A10" s="2066"/>
      <c r="B10" s="1517" t="s">
        <v>10</v>
      </c>
      <c r="C10" s="1518">
        <v>3.408163265306122</v>
      </c>
      <c r="D10" s="1519">
        <v>5.6938775510204076</v>
      </c>
      <c r="E10" s="1519">
        <v>5.6734693877551017</v>
      </c>
      <c r="F10" s="1519">
        <v>5.3469387755102042</v>
      </c>
      <c r="G10" s="1519">
        <v>5.2857142857142856</v>
      </c>
      <c r="H10" s="1520">
        <v>50</v>
      </c>
      <c r="I10" s="1508"/>
    </row>
    <row r="11" spans="1:9">
      <c r="A11" s="2066" t="s">
        <v>521</v>
      </c>
      <c r="B11" s="1517" t="s">
        <v>12</v>
      </c>
      <c r="C11" s="1518">
        <v>2.4782608695652173</v>
      </c>
      <c r="D11" s="1519">
        <v>5.6521739130434776</v>
      </c>
      <c r="E11" s="1519">
        <v>5.8260869565217384</v>
      </c>
      <c r="F11" s="1519">
        <v>5.1304347826086962</v>
      </c>
      <c r="G11" s="1519">
        <v>5.5217391304347814</v>
      </c>
      <c r="H11" s="1520">
        <v>23</v>
      </c>
      <c r="I11" s="1508"/>
    </row>
    <row r="12" spans="1:9" ht="48">
      <c r="A12" s="2066"/>
      <c r="B12" s="1517" t="s">
        <v>13</v>
      </c>
      <c r="C12" s="1518">
        <v>2.9804400977995127</v>
      </c>
      <c r="D12" s="1519">
        <v>5.6283618581907078</v>
      </c>
      <c r="E12" s="1519">
        <v>6.1051344743276346</v>
      </c>
      <c r="F12" s="1519">
        <v>5.7261613691931537</v>
      </c>
      <c r="G12" s="1519">
        <v>5.1638141809290934</v>
      </c>
      <c r="H12" s="1520">
        <v>410</v>
      </c>
      <c r="I12" s="1508"/>
    </row>
    <row r="13" spans="1:9">
      <c r="A13" s="2066" t="s">
        <v>14</v>
      </c>
      <c r="B13" s="1517" t="s">
        <v>15</v>
      </c>
      <c r="C13" s="1518">
        <v>2.2985074626865662</v>
      </c>
      <c r="D13" s="1519">
        <v>5.5820895522388065</v>
      </c>
      <c r="E13" s="1519">
        <v>6.1044776119402995</v>
      </c>
      <c r="F13" s="1519">
        <v>5.9104477611940318</v>
      </c>
      <c r="G13" s="1519">
        <v>4.8805970149253737</v>
      </c>
      <c r="H13" s="1520">
        <v>68</v>
      </c>
      <c r="I13" s="1508"/>
    </row>
    <row r="14" spans="1:9" ht="24">
      <c r="A14" s="2066"/>
      <c r="B14" s="1517" t="s">
        <v>16</v>
      </c>
      <c r="C14" s="1518">
        <v>3.1119402985074616</v>
      </c>
      <c r="D14" s="1519">
        <v>5.7388059701492535</v>
      </c>
      <c r="E14" s="1519">
        <v>6.1044776119402995</v>
      </c>
      <c r="F14" s="1519">
        <v>5.6044776119402986</v>
      </c>
      <c r="G14" s="1519">
        <v>5.3208955223880601</v>
      </c>
      <c r="H14" s="1520">
        <v>134</v>
      </c>
      <c r="I14" s="1508"/>
    </row>
    <row r="15" spans="1:9" ht="24">
      <c r="A15" s="2066"/>
      <c r="B15" s="1517" t="s">
        <v>17</v>
      </c>
      <c r="C15" s="1518">
        <v>2.9586776859504131</v>
      </c>
      <c r="D15" s="1519">
        <v>5.7768595041322293</v>
      </c>
      <c r="E15" s="1519">
        <v>6.0743801652892548</v>
      </c>
      <c r="F15" s="1519">
        <v>5.6280991735537178</v>
      </c>
      <c r="G15" s="1519">
        <v>5.2314049586776843</v>
      </c>
      <c r="H15" s="1520">
        <v>121</v>
      </c>
      <c r="I15" s="1508"/>
    </row>
    <row r="16" spans="1:9">
      <c r="A16" s="2066"/>
      <c r="B16" s="1517" t="s">
        <v>18</v>
      </c>
      <c r="C16" s="1518">
        <v>3.1545454545454552</v>
      </c>
      <c r="D16" s="1519">
        <v>5.3636363636363642</v>
      </c>
      <c r="E16" s="1519">
        <v>6.0818181818181811</v>
      </c>
      <c r="F16" s="1519">
        <v>5.7454545454545425</v>
      </c>
      <c r="G16" s="1519">
        <v>5.1454545454545446</v>
      </c>
      <c r="H16" s="1520">
        <v>111</v>
      </c>
      <c r="I16" s="1508"/>
    </row>
    <row r="17" spans="1:9">
      <c r="A17" s="2066" t="s">
        <v>525</v>
      </c>
      <c r="B17" s="1517" t="s">
        <v>223</v>
      </c>
      <c r="C17" s="1518">
        <v>2.9146919431279614</v>
      </c>
      <c r="D17" s="1519">
        <v>5.6729857819905218</v>
      </c>
      <c r="E17" s="1519">
        <v>6.2037914691943099</v>
      </c>
      <c r="F17" s="1519">
        <v>5.7109004739336475</v>
      </c>
      <c r="G17" s="1519">
        <v>4.7962085308056839</v>
      </c>
      <c r="H17" s="1520">
        <v>211</v>
      </c>
      <c r="I17" s="1508"/>
    </row>
    <row r="18" spans="1:9">
      <c r="A18" s="2066"/>
      <c r="B18" s="1517" t="s">
        <v>27</v>
      </c>
      <c r="C18" s="1518">
        <v>2.8780487804878065</v>
      </c>
      <c r="D18" s="1519">
        <v>5.5914634146341502</v>
      </c>
      <c r="E18" s="1519">
        <v>5.9695121951219514</v>
      </c>
      <c r="F18" s="1519">
        <v>5.6890243902439002</v>
      </c>
      <c r="G18" s="1519">
        <v>5.640243902439023</v>
      </c>
      <c r="H18" s="1520">
        <v>164</v>
      </c>
      <c r="I18" s="1508"/>
    </row>
    <row r="19" spans="1:9">
      <c r="A19" s="2066"/>
      <c r="B19" s="1517" t="s">
        <v>526</v>
      </c>
      <c r="C19" s="1518">
        <v>3.2765957446808507</v>
      </c>
      <c r="D19" s="1519">
        <v>5.5957446808510642</v>
      </c>
      <c r="E19" s="1519">
        <v>5.9787234042553186</v>
      </c>
      <c r="F19" s="1519">
        <v>5.6595744680851059</v>
      </c>
      <c r="G19" s="1519">
        <v>5.4893617021276597</v>
      </c>
      <c r="H19" s="1520">
        <v>47</v>
      </c>
      <c r="I19" s="1508"/>
    </row>
    <row r="20" spans="1:9">
      <c r="A20" s="2066"/>
      <c r="B20" s="1517" t="s">
        <v>527</v>
      </c>
      <c r="C20" s="1518">
        <v>3.5555555555555554</v>
      </c>
      <c r="D20" s="1519">
        <v>5.4444444444444438</v>
      </c>
      <c r="E20" s="1519">
        <v>6.333333333333333</v>
      </c>
      <c r="F20" s="1519">
        <v>5.5555555555555554</v>
      </c>
      <c r="G20" s="1519">
        <v>4.333333333333333</v>
      </c>
      <c r="H20" s="1520">
        <v>9</v>
      </c>
      <c r="I20" s="1508"/>
    </row>
    <row r="21" spans="1:9">
      <c r="A21" s="2066" t="s">
        <v>24</v>
      </c>
      <c r="B21" s="1517" t="s">
        <v>27</v>
      </c>
      <c r="C21" s="1518">
        <v>2.8543956043956045</v>
      </c>
      <c r="D21" s="1519">
        <v>5.6236263736263687</v>
      </c>
      <c r="E21" s="1519">
        <v>6.0906593406593412</v>
      </c>
      <c r="F21" s="1519">
        <v>5.6840659340659334</v>
      </c>
      <c r="G21" s="1519">
        <v>5.1373626373626342</v>
      </c>
      <c r="H21" s="1520">
        <v>364</v>
      </c>
      <c r="I21" s="1508"/>
    </row>
    <row r="22" spans="1:9">
      <c r="A22" s="2066"/>
      <c r="B22" s="1517" t="s">
        <v>26</v>
      </c>
      <c r="C22" s="1518">
        <v>3.2857142857142851</v>
      </c>
      <c r="D22" s="1519">
        <v>5.5714285714285703</v>
      </c>
      <c r="E22" s="1519">
        <v>6.0204081632653068</v>
      </c>
      <c r="F22" s="1519">
        <v>5.6326530612244889</v>
      </c>
      <c r="G22" s="1519">
        <v>5.3265306122448974</v>
      </c>
      <c r="H22" s="1520">
        <v>50</v>
      </c>
      <c r="I22" s="1508"/>
    </row>
    <row r="23" spans="1:9">
      <c r="A23" s="2066"/>
      <c r="B23" s="1517" t="s">
        <v>25</v>
      </c>
      <c r="C23" s="1518">
        <v>4</v>
      </c>
      <c r="D23" s="1519">
        <v>5.8947368421052619</v>
      </c>
      <c r="E23" s="1519">
        <v>6.2631578947368416</v>
      </c>
      <c r="F23" s="1519">
        <v>6.0526315789473673</v>
      </c>
      <c r="G23" s="1519">
        <v>5.6842105263157903</v>
      </c>
      <c r="H23" s="1520">
        <v>20</v>
      </c>
      <c r="I23" s="1508"/>
    </row>
    <row r="24" spans="1:9">
      <c r="A24" s="2066" t="s">
        <v>522</v>
      </c>
      <c r="B24" s="1517" t="s">
        <v>29</v>
      </c>
      <c r="C24" s="1518">
        <v>3.0878048780487797</v>
      </c>
      <c r="D24" s="1519">
        <v>5.5756097560975642</v>
      </c>
      <c r="E24" s="1519">
        <v>6.2048780487804889</v>
      </c>
      <c r="F24" s="1519">
        <v>5.6341463414634152</v>
      </c>
      <c r="G24" s="1519">
        <v>4.8487804878048788</v>
      </c>
      <c r="H24" s="1520">
        <v>207</v>
      </c>
      <c r="I24" s="1508"/>
    </row>
    <row r="25" spans="1:9">
      <c r="A25" s="2066"/>
      <c r="B25" s="1517" t="s">
        <v>30</v>
      </c>
      <c r="C25" s="1518">
        <v>2.6875</v>
      </c>
      <c r="D25" s="1519">
        <v>5.625</v>
      </c>
      <c r="E25" s="1519">
        <v>5.5624999999999991</v>
      </c>
      <c r="F25" s="1519">
        <v>5.625</v>
      </c>
      <c r="G25" s="1519">
        <v>5</v>
      </c>
      <c r="H25" s="1520">
        <v>16</v>
      </c>
      <c r="I25" s="1508"/>
    </row>
    <row r="26" spans="1:9">
      <c r="A26" s="2066"/>
      <c r="B26" s="1517" t="s">
        <v>31</v>
      </c>
      <c r="C26" s="1518">
        <v>2.843601895734599</v>
      </c>
      <c r="D26" s="1519">
        <v>5.6824644549763068</v>
      </c>
      <c r="E26" s="1519">
        <v>6.0189573459715637</v>
      </c>
      <c r="F26" s="1519">
        <v>5.7582938388625573</v>
      </c>
      <c r="G26" s="1519">
        <v>5.5213270142180093</v>
      </c>
      <c r="H26" s="1520">
        <v>211</v>
      </c>
      <c r="I26" s="1508"/>
    </row>
    <row r="27" spans="1:9">
      <c r="A27" s="2066" t="s">
        <v>523</v>
      </c>
      <c r="B27" s="1517" t="s">
        <v>34</v>
      </c>
      <c r="C27" s="1518">
        <v>2.8088235294117645</v>
      </c>
      <c r="D27" s="1519">
        <v>5.7536764705882391</v>
      </c>
      <c r="E27" s="1519">
        <v>6.2022058823529438</v>
      </c>
      <c r="F27" s="1519">
        <v>5.8419117647058831</v>
      </c>
      <c r="G27" s="1519">
        <v>5.2683823529411757</v>
      </c>
      <c r="H27" s="1520">
        <v>272</v>
      </c>
      <c r="I27" s="1508"/>
    </row>
    <row r="28" spans="1:9">
      <c r="A28" s="2066"/>
      <c r="B28" s="1517" t="s">
        <v>33</v>
      </c>
      <c r="C28" s="1518">
        <v>3.2012578616352214</v>
      </c>
      <c r="D28" s="1519">
        <v>5.415094339622641</v>
      </c>
      <c r="E28" s="1519">
        <v>5.9056603773584886</v>
      </c>
      <c r="F28" s="1519">
        <v>5.4402515723270417</v>
      </c>
      <c r="G28" s="1519">
        <v>5.0377358490566051</v>
      </c>
      <c r="H28" s="1520">
        <v>159</v>
      </c>
      <c r="I28" s="1508"/>
    </row>
    <row r="29" spans="1:9">
      <c r="A29" s="2066" t="s">
        <v>517</v>
      </c>
      <c r="B29" s="1517" t="s">
        <v>39</v>
      </c>
      <c r="C29" s="1518">
        <v>3.0407407407407399</v>
      </c>
      <c r="D29" s="1519">
        <v>5.4888888888888836</v>
      </c>
      <c r="E29" s="1519">
        <v>6.1296296296296271</v>
      </c>
      <c r="F29" s="1519">
        <v>5.6703703703703718</v>
      </c>
      <c r="G29" s="1519">
        <v>4.9259259259259238</v>
      </c>
      <c r="H29" s="1520">
        <v>271</v>
      </c>
      <c r="I29" s="1508"/>
    </row>
    <row r="30" spans="1:9">
      <c r="A30" s="2066"/>
      <c r="B30" s="1517" t="s">
        <v>1665</v>
      </c>
      <c r="C30" s="1518">
        <v>2.4767441860465111</v>
      </c>
      <c r="D30" s="1519">
        <v>5.9186046511627923</v>
      </c>
      <c r="E30" s="1519">
        <v>6.1162790697674403</v>
      </c>
      <c r="F30" s="1519">
        <v>5.8139534883720945</v>
      </c>
      <c r="G30" s="1519">
        <v>5.6279069767441863</v>
      </c>
      <c r="H30" s="1520">
        <v>86</v>
      </c>
      <c r="I30" s="1508"/>
    </row>
    <row r="31" spans="1:9" ht="24">
      <c r="A31" s="2066"/>
      <c r="B31" s="1517" t="s">
        <v>1666</v>
      </c>
      <c r="C31" s="1518">
        <v>3.6170212765957444</v>
      </c>
      <c r="D31" s="1519">
        <v>5.8085106382978715</v>
      </c>
      <c r="E31" s="1519">
        <v>6</v>
      </c>
      <c r="F31" s="1519">
        <v>5.6382978723404271</v>
      </c>
      <c r="G31" s="1519">
        <v>5.6808510638297864</v>
      </c>
      <c r="H31" s="1520">
        <v>48</v>
      </c>
      <c r="I31" s="1508"/>
    </row>
    <row r="32" spans="1:9">
      <c r="A32" s="2066"/>
      <c r="B32" s="1517" t="s">
        <v>1667</v>
      </c>
      <c r="C32" s="1518">
        <v>2.5833333333333335</v>
      </c>
      <c r="D32" s="1519">
        <v>5.7499999999999991</v>
      </c>
      <c r="E32" s="1519">
        <v>5.7499999999999982</v>
      </c>
      <c r="F32" s="1519">
        <v>5.6666666666666661</v>
      </c>
      <c r="G32" s="1519">
        <v>5.5</v>
      </c>
      <c r="H32" s="1520">
        <v>24</v>
      </c>
      <c r="I32" s="1508"/>
    </row>
    <row r="33" spans="1:9">
      <c r="A33" s="2066"/>
      <c r="B33" s="1517" t="s">
        <v>1668</v>
      </c>
      <c r="C33" s="1518">
        <v>2</v>
      </c>
      <c r="D33" s="1519">
        <v>6</v>
      </c>
      <c r="E33" s="1519">
        <v>6</v>
      </c>
      <c r="F33" s="1519">
        <v>5.6</v>
      </c>
      <c r="G33" s="1519">
        <v>5.2</v>
      </c>
      <c r="H33" s="1520">
        <v>5</v>
      </c>
      <c r="I33" s="1508"/>
    </row>
    <row r="34" spans="1:9">
      <c r="A34" s="2066" t="s">
        <v>524</v>
      </c>
      <c r="B34" s="1517" t="s">
        <v>40</v>
      </c>
      <c r="C34" s="1518">
        <v>2.8502994011976046</v>
      </c>
      <c r="D34" s="1519">
        <v>5.5329341317365284</v>
      </c>
      <c r="E34" s="1519">
        <v>5.898203592814367</v>
      </c>
      <c r="F34" s="1519">
        <v>5.6467065868263484</v>
      </c>
      <c r="G34" s="1519">
        <v>4.9640718562874238</v>
      </c>
      <c r="H34" s="1520">
        <v>167</v>
      </c>
      <c r="I34" s="1508"/>
    </row>
    <row r="35" spans="1:9">
      <c r="A35" s="2066"/>
      <c r="B35" s="1517" t="s">
        <v>41</v>
      </c>
      <c r="C35" s="1518">
        <v>3.0437956204379573</v>
      </c>
      <c r="D35" s="1519">
        <v>5.7591240875912417</v>
      </c>
      <c r="E35" s="1519">
        <v>6.3138686131386814</v>
      </c>
      <c r="F35" s="1519">
        <v>5.7445255474452557</v>
      </c>
      <c r="G35" s="1519">
        <v>5.197080291970801</v>
      </c>
      <c r="H35" s="1520">
        <v>137</v>
      </c>
      <c r="I35" s="1508"/>
    </row>
    <row r="36" spans="1:9" ht="15.75" thickBot="1">
      <c r="A36" s="2067"/>
      <c r="B36" s="1521" t="s">
        <v>42</v>
      </c>
      <c r="C36" s="1522">
        <v>2.9921874999999991</v>
      </c>
      <c r="D36" s="1523">
        <v>5.6171875000000009</v>
      </c>
      <c r="E36" s="1523">
        <v>6.1015625000000009</v>
      </c>
      <c r="F36" s="1523">
        <v>5.7031250000000027</v>
      </c>
      <c r="G36" s="1523">
        <v>5.4531249999999982</v>
      </c>
      <c r="H36" s="1524">
        <v>128</v>
      </c>
      <c r="I36" s="1508"/>
    </row>
  </sheetData>
  <mergeCells count="12">
    <mergeCell ref="A34:A36"/>
    <mergeCell ref="A1:B2"/>
    <mergeCell ref="G1:H1"/>
    <mergeCell ref="A4:A8"/>
    <mergeCell ref="A9:A10"/>
    <mergeCell ref="A11:A12"/>
    <mergeCell ref="A13:A16"/>
    <mergeCell ref="A17:A20"/>
    <mergeCell ref="A21:A23"/>
    <mergeCell ref="A24:A26"/>
    <mergeCell ref="A27:A28"/>
    <mergeCell ref="A29:A33"/>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tint="0.79998168889431442"/>
  </sheetPr>
  <dimension ref="A1:K49"/>
  <sheetViews>
    <sheetView workbookViewId="0">
      <selection activeCell="I6" sqref="I6"/>
    </sheetView>
  </sheetViews>
  <sheetFormatPr baseColWidth="10" defaultColWidth="9.140625" defaultRowHeight="15"/>
  <cols>
    <col min="1" max="1" width="11.42578125" customWidth="1"/>
    <col min="2" max="2" width="42.42578125" customWidth="1"/>
    <col min="3" max="3" width="10.7109375" customWidth="1"/>
    <col min="4" max="4" width="11.85546875" customWidth="1"/>
    <col min="5" max="6" width="13.5703125" customWidth="1"/>
    <col min="9" max="9" width="29.7109375" bestFit="1" customWidth="1"/>
    <col min="13" max="13" width="30.85546875" customWidth="1"/>
    <col min="15" max="15" width="33.140625" customWidth="1"/>
  </cols>
  <sheetData>
    <row r="1" spans="1:11" ht="16.5" thickTop="1" thickBot="1">
      <c r="A1" s="41"/>
      <c r="I1" s="647"/>
    </row>
    <row r="2" spans="1:11" ht="16.5" thickTop="1" thickBot="1">
      <c r="A2" s="2074" t="s">
        <v>99</v>
      </c>
      <c r="B2" s="2074"/>
      <c r="C2" s="2074"/>
      <c r="D2" s="2074"/>
      <c r="E2" s="2074"/>
      <c r="F2" s="2074"/>
      <c r="G2" s="657"/>
      <c r="I2" s="2079"/>
    </row>
    <row r="3" spans="1:11" ht="26.25" thickTop="1" thickBot="1">
      <c r="A3" s="2075" t="s">
        <v>183</v>
      </c>
      <c r="B3" s="2075"/>
      <c r="C3" s="658" t="s">
        <v>530</v>
      </c>
      <c r="D3" s="658" t="s">
        <v>531</v>
      </c>
      <c r="E3" s="658" t="s">
        <v>532</v>
      </c>
      <c r="F3" s="658" t="s">
        <v>533</v>
      </c>
      <c r="G3" s="657"/>
      <c r="I3" s="2079"/>
    </row>
    <row r="4" spans="1:11" ht="15.75" thickTop="1">
      <c r="A4" s="2076" t="s">
        <v>534</v>
      </c>
      <c r="B4" s="659" t="s">
        <v>65</v>
      </c>
      <c r="C4" s="660">
        <v>389</v>
      </c>
      <c r="D4" s="661">
        <v>89.63133640552995</v>
      </c>
      <c r="E4" s="661">
        <v>89.63133640552995</v>
      </c>
      <c r="F4" s="661">
        <v>89.63133640552995</v>
      </c>
      <c r="G4" s="657"/>
    </row>
    <row r="5" spans="1:11">
      <c r="A5" s="2077"/>
      <c r="B5" s="662" t="s">
        <v>649</v>
      </c>
      <c r="C5" s="663"/>
      <c r="D5" s="664">
        <v>0.2304147465437788</v>
      </c>
      <c r="E5" s="664">
        <v>0.2304147465437788</v>
      </c>
      <c r="F5" s="665">
        <v>89.861751152073737</v>
      </c>
      <c r="G5" s="657"/>
      <c r="I5" s="675" t="s">
        <v>691</v>
      </c>
      <c r="J5" s="231">
        <v>18</v>
      </c>
      <c r="K5" s="237">
        <f>J5/38</f>
        <v>0.47368421052631576</v>
      </c>
    </row>
    <row r="6" spans="1:11">
      <c r="A6" s="2077"/>
      <c r="B6" s="662" t="s">
        <v>650</v>
      </c>
      <c r="C6" s="663"/>
      <c r="D6" s="664">
        <v>0.2304147465437788</v>
      </c>
      <c r="E6" s="664">
        <v>0.2304147465437788</v>
      </c>
      <c r="F6" s="665">
        <v>90.092165898617509</v>
      </c>
      <c r="G6" s="657"/>
      <c r="I6" s="676" t="s">
        <v>692</v>
      </c>
      <c r="J6" s="231">
        <v>2</v>
      </c>
      <c r="K6" s="237">
        <f t="shared" ref="K6:K9" si="0">J6/38</f>
        <v>5.2631578947368418E-2</v>
      </c>
    </row>
    <row r="7" spans="1:11">
      <c r="A7" s="2077"/>
      <c r="B7" s="662" t="s">
        <v>196</v>
      </c>
      <c r="C7" s="663"/>
      <c r="D7" s="664">
        <v>0.2304147465437788</v>
      </c>
      <c r="E7" s="664">
        <v>0.2304147465437788</v>
      </c>
      <c r="F7" s="665">
        <v>90.322580645161281</v>
      </c>
      <c r="G7" s="657"/>
      <c r="I7" s="677" t="s">
        <v>690</v>
      </c>
      <c r="J7" s="231">
        <v>2</v>
      </c>
      <c r="K7" s="237">
        <f t="shared" si="0"/>
        <v>5.2631578947368418E-2</v>
      </c>
    </row>
    <row r="8" spans="1:11" ht="15.75" thickBot="1">
      <c r="A8" s="2077"/>
      <c r="B8" s="679" t="s">
        <v>651</v>
      </c>
      <c r="C8" s="680"/>
      <c r="D8" s="681">
        <v>0.2304147465437788</v>
      </c>
      <c r="E8" s="681">
        <v>0.2304147465437788</v>
      </c>
      <c r="F8" s="682">
        <v>90.552995391705068</v>
      </c>
      <c r="G8" s="657"/>
      <c r="I8" s="637" t="s">
        <v>694</v>
      </c>
      <c r="J8" s="231">
        <v>7</v>
      </c>
      <c r="K8" s="237">
        <f>J8/38</f>
        <v>0.18421052631578946</v>
      </c>
    </row>
    <row r="9" spans="1:11">
      <c r="A9" s="2077"/>
      <c r="B9" s="669" t="s">
        <v>652</v>
      </c>
      <c r="C9" s="663">
        <v>1</v>
      </c>
      <c r="D9" s="664">
        <v>0.2304147465437788</v>
      </c>
      <c r="E9" s="664">
        <v>0.2304147465437788</v>
      </c>
      <c r="F9" s="665">
        <v>90.78341013824884</v>
      </c>
      <c r="G9" s="657"/>
      <c r="I9" s="678" t="s">
        <v>313</v>
      </c>
      <c r="J9" s="231">
        <v>2</v>
      </c>
      <c r="K9" s="237">
        <f t="shared" si="0"/>
        <v>5.2631578947368418E-2</v>
      </c>
    </row>
    <row r="10" spans="1:11">
      <c r="A10" s="2077"/>
      <c r="B10" s="669" t="s">
        <v>653</v>
      </c>
      <c r="C10" s="663">
        <v>1</v>
      </c>
      <c r="D10" s="664">
        <v>0.2304147465437788</v>
      </c>
      <c r="E10" s="664">
        <v>0.2304147465437788</v>
      </c>
      <c r="F10" s="665">
        <v>91.013824884792626</v>
      </c>
      <c r="G10" s="657"/>
      <c r="I10" s="636" t="s">
        <v>693</v>
      </c>
      <c r="J10" s="231">
        <v>4</v>
      </c>
      <c r="K10" s="237">
        <f>J10/38</f>
        <v>0.10526315789473684</v>
      </c>
    </row>
    <row r="11" spans="1:11">
      <c r="A11" s="2077"/>
      <c r="B11" s="669" t="s">
        <v>100</v>
      </c>
      <c r="C11" s="663">
        <v>1</v>
      </c>
      <c r="D11" s="664">
        <v>0.2304147465437788</v>
      </c>
      <c r="E11" s="664">
        <v>0.2304147465437788</v>
      </c>
      <c r="F11" s="665">
        <v>91.244239631336413</v>
      </c>
      <c r="G11" s="657"/>
    </row>
    <row r="12" spans="1:11" ht="24">
      <c r="A12" s="2077"/>
      <c r="B12" s="670" t="s">
        <v>654</v>
      </c>
      <c r="C12" s="663">
        <v>1</v>
      </c>
      <c r="D12" s="664">
        <v>0.2304147465437788</v>
      </c>
      <c r="E12" s="664">
        <v>0.2304147465437788</v>
      </c>
      <c r="F12" s="665">
        <v>91.474654377880185</v>
      </c>
      <c r="G12" s="657"/>
      <c r="K12" s="506"/>
    </row>
    <row r="13" spans="1:11">
      <c r="A13" s="2077"/>
      <c r="B13" s="670" t="s">
        <v>655</v>
      </c>
      <c r="C13" s="663">
        <v>1</v>
      </c>
      <c r="D13" s="664">
        <v>0.2304147465437788</v>
      </c>
      <c r="E13" s="664">
        <v>0.2304147465437788</v>
      </c>
      <c r="F13" s="665">
        <v>91.705069124423972</v>
      </c>
      <c r="G13" s="657"/>
    </row>
    <row r="14" spans="1:11">
      <c r="A14" s="2077"/>
      <c r="B14" s="673" t="s">
        <v>656</v>
      </c>
      <c r="C14" s="663">
        <v>1</v>
      </c>
      <c r="D14" s="664">
        <v>0.2304147465437788</v>
      </c>
      <c r="E14" s="664">
        <v>0.2304147465437788</v>
      </c>
      <c r="F14" s="665">
        <v>91.935483870967744</v>
      </c>
      <c r="G14" s="657"/>
    </row>
    <row r="15" spans="1:11">
      <c r="A15" s="2077"/>
      <c r="B15" s="673" t="s">
        <v>657</v>
      </c>
      <c r="C15" s="663">
        <v>1</v>
      </c>
      <c r="D15" s="664">
        <v>0.2304147465437788</v>
      </c>
      <c r="E15" s="664">
        <v>0.2304147465437788</v>
      </c>
      <c r="F15" s="665">
        <v>92.165898617511516</v>
      </c>
      <c r="G15" s="657"/>
    </row>
    <row r="16" spans="1:11">
      <c r="A16" s="2077"/>
      <c r="B16" s="669" t="s">
        <v>658</v>
      </c>
      <c r="C16" s="663">
        <v>1</v>
      </c>
      <c r="D16" s="664">
        <v>0.2304147465437788</v>
      </c>
      <c r="E16" s="664">
        <v>0.2304147465437788</v>
      </c>
      <c r="F16" s="665">
        <v>92.396313364055302</v>
      </c>
      <c r="G16" s="657"/>
    </row>
    <row r="17" spans="1:7">
      <c r="A17" s="2077"/>
      <c r="B17" s="670" t="s">
        <v>659</v>
      </c>
      <c r="C17" s="663">
        <v>1</v>
      </c>
      <c r="D17" s="664">
        <v>0.2304147465437788</v>
      </c>
      <c r="E17" s="664">
        <v>0.2304147465437788</v>
      </c>
      <c r="F17" s="665">
        <v>92.626728110599075</v>
      </c>
      <c r="G17" s="657"/>
    </row>
    <row r="18" spans="1:7">
      <c r="A18" s="2077"/>
      <c r="B18" s="673" t="s">
        <v>660</v>
      </c>
      <c r="C18" s="663">
        <v>1</v>
      </c>
      <c r="D18" s="664">
        <v>0.2304147465437788</v>
      </c>
      <c r="E18" s="664">
        <v>0.2304147465437788</v>
      </c>
      <c r="F18" s="665">
        <v>92.857142857142861</v>
      </c>
      <c r="G18" s="657"/>
    </row>
    <row r="19" spans="1:7" ht="24">
      <c r="A19" s="2077"/>
      <c r="B19" s="671" t="s">
        <v>661</v>
      </c>
      <c r="C19" s="663">
        <v>1</v>
      </c>
      <c r="D19" s="664">
        <v>0.2304147465437788</v>
      </c>
      <c r="E19" s="664">
        <v>0.2304147465437788</v>
      </c>
      <c r="F19" s="665">
        <v>93.087557603686633</v>
      </c>
      <c r="G19" s="657"/>
    </row>
    <row r="20" spans="1:7">
      <c r="A20" s="2077"/>
      <c r="B20" s="671" t="s">
        <v>662</v>
      </c>
      <c r="C20" s="663">
        <v>1</v>
      </c>
      <c r="D20" s="664">
        <v>0.2304147465437788</v>
      </c>
      <c r="E20" s="664">
        <v>0.2304147465437788</v>
      </c>
      <c r="F20" s="665">
        <v>93.31797235023042</v>
      </c>
      <c r="G20" s="657"/>
    </row>
    <row r="21" spans="1:7">
      <c r="A21" s="2077"/>
      <c r="B21" s="674" t="s">
        <v>663</v>
      </c>
      <c r="C21" s="663">
        <v>1</v>
      </c>
      <c r="D21" s="664">
        <v>0.2304147465437788</v>
      </c>
      <c r="E21" s="664">
        <v>0.2304147465437788</v>
      </c>
      <c r="F21" s="665">
        <v>93.548387096774192</v>
      </c>
      <c r="G21" s="657"/>
    </row>
    <row r="22" spans="1:7">
      <c r="A22" s="2077"/>
      <c r="B22" s="669" t="s">
        <v>664</v>
      </c>
      <c r="C22" s="663">
        <v>1</v>
      </c>
      <c r="D22" s="664">
        <v>0.2304147465437788</v>
      </c>
      <c r="E22" s="664">
        <v>0.2304147465437788</v>
      </c>
      <c r="F22" s="665">
        <v>93.778801843317979</v>
      </c>
      <c r="G22" s="657"/>
    </row>
    <row r="23" spans="1:7" ht="24">
      <c r="A23" s="2077"/>
      <c r="B23" s="669" t="s">
        <v>665</v>
      </c>
      <c r="C23" s="663">
        <v>1</v>
      </c>
      <c r="D23" s="664">
        <v>0.2304147465437788</v>
      </c>
      <c r="E23" s="664">
        <v>0.2304147465437788</v>
      </c>
      <c r="F23" s="665">
        <v>94.009216589861751</v>
      </c>
      <c r="G23" s="657"/>
    </row>
    <row r="24" spans="1:7" ht="24">
      <c r="A24" s="2077"/>
      <c r="B24" s="669" t="s">
        <v>666</v>
      </c>
      <c r="C24" s="663">
        <v>1</v>
      </c>
      <c r="D24" s="664">
        <v>0.2304147465437788</v>
      </c>
      <c r="E24" s="664">
        <v>0.2304147465437788</v>
      </c>
      <c r="F24" s="665">
        <v>94.239631336405523</v>
      </c>
      <c r="G24" s="657"/>
    </row>
    <row r="25" spans="1:7">
      <c r="A25" s="2077"/>
      <c r="B25" s="669" t="s">
        <v>667</v>
      </c>
      <c r="C25" s="663">
        <v>1</v>
      </c>
      <c r="D25" s="664">
        <v>0.2304147465437788</v>
      </c>
      <c r="E25" s="664">
        <v>0.2304147465437788</v>
      </c>
      <c r="F25" s="665">
        <v>94.47004608294931</v>
      </c>
      <c r="G25" s="657"/>
    </row>
    <row r="26" spans="1:7" ht="36">
      <c r="A26" s="2077"/>
      <c r="B26" s="669" t="s">
        <v>668</v>
      </c>
      <c r="C26" s="663">
        <v>1</v>
      </c>
      <c r="D26" s="664">
        <v>0.2304147465437788</v>
      </c>
      <c r="E26" s="664">
        <v>0.2304147465437788</v>
      </c>
      <c r="F26" s="665">
        <v>94.700460829493082</v>
      </c>
      <c r="G26" s="657"/>
    </row>
    <row r="27" spans="1:7">
      <c r="A27" s="2077"/>
      <c r="B27" s="669" t="s">
        <v>669</v>
      </c>
      <c r="C27" s="663">
        <v>1</v>
      </c>
      <c r="D27" s="664">
        <v>0.2304147465437788</v>
      </c>
      <c r="E27" s="664">
        <v>0.2304147465437788</v>
      </c>
      <c r="F27" s="665">
        <v>94.930875576036868</v>
      </c>
      <c r="G27" s="657"/>
    </row>
    <row r="28" spans="1:7">
      <c r="A28" s="2077"/>
      <c r="B28" s="670" t="s">
        <v>670</v>
      </c>
      <c r="C28" s="663">
        <v>1</v>
      </c>
      <c r="D28" s="664">
        <v>0.2304147465437788</v>
      </c>
      <c r="E28" s="664">
        <v>0.2304147465437788</v>
      </c>
      <c r="F28" s="665">
        <v>95.161290322580655</v>
      </c>
      <c r="G28" s="657"/>
    </row>
    <row r="29" spans="1:7">
      <c r="A29" s="2077"/>
      <c r="B29" s="673" t="s">
        <v>671</v>
      </c>
      <c r="C29" s="663">
        <v>1</v>
      </c>
      <c r="D29" s="664">
        <v>0.2304147465437788</v>
      </c>
      <c r="E29" s="664">
        <v>0.2304147465437788</v>
      </c>
      <c r="F29" s="665">
        <v>95.391705069124427</v>
      </c>
      <c r="G29" s="657"/>
    </row>
    <row r="30" spans="1:7">
      <c r="A30" s="2077"/>
      <c r="B30" s="669" t="s">
        <v>672</v>
      </c>
      <c r="C30" s="663">
        <v>1</v>
      </c>
      <c r="D30" s="664">
        <v>0.2304147465437788</v>
      </c>
      <c r="E30" s="664">
        <v>0.2304147465437788</v>
      </c>
      <c r="F30" s="665">
        <v>95.622119815668199</v>
      </c>
      <c r="G30" s="657"/>
    </row>
    <row r="31" spans="1:7">
      <c r="A31" s="2077"/>
      <c r="B31" s="669" t="s">
        <v>673</v>
      </c>
      <c r="C31" s="663">
        <v>1</v>
      </c>
      <c r="D31" s="664">
        <v>0.2304147465437788</v>
      </c>
      <c r="E31" s="664">
        <v>0.2304147465437788</v>
      </c>
      <c r="F31" s="665">
        <v>95.852534562211972</v>
      </c>
      <c r="G31" s="657"/>
    </row>
    <row r="32" spans="1:7">
      <c r="A32" s="2077"/>
      <c r="B32" s="672" t="s">
        <v>674</v>
      </c>
      <c r="C32" s="663">
        <v>1</v>
      </c>
      <c r="D32" s="664">
        <v>0.2304147465437788</v>
      </c>
      <c r="E32" s="664">
        <v>0.2304147465437788</v>
      </c>
      <c r="F32" s="665">
        <v>96.082949308755758</v>
      </c>
      <c r="G32" s="657"/>
    </row>
    <row r="33" spans="1:7" ht="24">
      <c r="A33" s="2077"/>
      <c r="B33" s="669" t="s">
        <v>675</v>
      </c>
      <c r="C33" s="663">
        <v>1</v>
      </c>
      <c r="D33" s="664">
        <v>0.2304147465437788</v>
      </c>
      <c r="E33" s="664">
        <v>0.2304147465437788</v>
      </c>
      <c r="F33" s="665">
        <v>96.313364055299544</v>
      </c>
      <c r="G33" s="657"/>
    </row>
    <row r="34" spans="1:7">
      <c r="A34" s="2077"/>
      <c r="B34" s="670" t="s">
        <v>676</v>
      </c>
      <c r="C34" s="663">
        <v>1</v>
      </c>
      <c r="D34" s="664">
        <v>0.2304147465437788</v>
      </c>
      <c r="E34" s="664">
        <v>0.2304147465437788</v>
      </c>
      <c r="F34" s="665">
        <v>96.543778801843317</v>
      </c>
      <c r="G34" s="657"/>
    </row>
    <row r="35" spans="1:7">
      <c r="A35" s="2077"/>
      <c r="B35" s="669" t="s">
        <v>677</v>
      </c>
      <c r="C35" s="663">
        <v>1</v>
      </c>
      <c r="D35" s="664">
        <v>0.2304147465437788</v>
      </c>
      <c r="E35" s="664">
        <v>0.2304147465437788</v>
      </c>
      <c r="F35" s="665">
        <v>96.774193548387103</v>
      </c>
      <c r="G35" s="657"/>
    </row>
    <row r="36" spans="1:7">
      <c r="A36" s="2077"/>
      <c r="B36" s="684" t="s">
        <v>151</v>
      </c>
      <c r="C36" s="685"/>
      <c r="D36" s="686">
        <v>0.2304147465437788</v>
      </c>
      <c r="E36" s="686">
        <v>0.2304147465437788</v>
      </c>
      <c r="F36" s="687">
        <v>97.004608294930875</v>
      </c>
      <c r="G36" s="657"/>
    </row>
    <row r="37" spans="1:7">
      <c r="A37" s="2077"/>
      <c r="B37" s="684" t="s">
        <v>678</v>
      </c>
      <c r="C37" s="685"/>
      <c r="D37" s="686">
        <v>0.2304147465437788</v>
      </c>
      <c r="E37" s="686">
        <v>0.2304147465437788</v>
      </c>
      <c r="F37" s="687">
        <v>97.235023041474662</v>
      </c>
      <c r="G37" s="657"/>
    </row>
    <row r="38" spans="1:7">
      <c r="A38" s="2077"/>
      <c r="B38" s="669" t="s">
        <v>679</v>
      </c>
      <c r="C38" s="663">
        <v>2</v>
      </c>
      <c r="D38" s="664">
        <v>0.46082949308755761</v>
      </c>
      <c r="E38" s="664">
        <v>0.46082949308755761</v>
      </c>
      <c r="F38" s="665">
        <v>97.695852534562206</v>
      </c>
      <c r="G38" s="657"/>
    </row>
    <row r="39" spans="1:7" ht="24">
      <c r="A39" s="2077"/>
      <c r="B39" s="669" t="s">
        <v>680</v>
      </c>
      <c r="C39" s="663">
        <v>1</v>
      </c>
      <c r="D39" s="664">
        <v>0.2304147465437788</v>
      </c>
      <c r="E39" s="664">
        <v>0.2304147465437788</v>
      </c>
      <c r="F39" s="665">
        <v>97.926267281105993</v>
      </c>
      <c r="G39" s="657"/>
    </row>
    <row r="40" spans="1:7">
      <c r="A40" s="2077"/>
      <c r="B40" s="684" t="s">
        <v>681</v>
      </c>
      <c r="C40" s="685">
        <v>1</v>
      </c>
      <c r="D40" s="686">
        <v>0.2304147465437788</v>
      </c>
      <c r="E40" s="686">
        <v>0.2304147465437788</v>
      </c>
      <c r="F40" s="687">
        <v>98.156682027649765</v>
      </c>
      <c r="G40" s="657"/>
    </row>
    <row r="41" spans="1:7">
      <c r="A41" s="2077"/>
      <c r="B41" s="673" t="s">
        <v>682</v>
      </c>
      <c r="C41" s="663">
        <v>1</v>
      </c>
      <c r="D41" s="664">
        <v>0.2304147465437788</v>
      </c>
      <c r="E41" s="664">
        <v>0.2304147465437788</v>
      </c>
      <c r="F41" s="665">
        <v>98.387096774193552</v>
      </c>
      <c r="G41" s="657"/>
    </row>
    <row r="42" spans="1:7">
      <c r="A42" s="2077"/>
      <c r="B42" s="669" t="s">
        <v>683</v>
      </c>
      <c r="C42" s="663">
        <v>1</v>
      </c>
      <c r="D42" s="664">
        <v>0.2304147465437788</v>
      </c>
      <c r="E42" s="664">
        <v>0.2304147465437788</v>
      </c>
      <c r="F42" s="665">
        <v>98.617511520737324</v>
      </c>
      <c r="G42" s="657"/>
    </row>
    <row r="43" spans="1:7" ht="24">
      <c r="A43" s="2077"/>
      <c r="B43" s="674" t="s">
        <v>684</v>
      </c>
      <c r="C43" s="663">
        <v>1</v>
      </c>
      <c r="D43" s="664">
        <v>0.2304147465437788</v>
      </c>
      <c r="E43" s="664">
        <v>0.2304147465437788</v>
      </c>
      <c r="F43" s="665">
        <v>98.84792626728111</v>
      </c>
      <c r="G43" s="657"/>
    </row>
    <row r="44" spans="1:7">
      <c r="A44" s="2077"/>
      <c r="B44" s="674" t="s">
        <v>685</v>
      </c>
      <c r="C44" s="663">
        <v>1</v>
      </c>
      <c r="D44" s="664">
        <v>0.2304147465437788</v>
      </c>
      <c r="E44" s="664">
        <v>0.2304147465437788</v>
      </c>
      <c r="F44" s="665">
        <v>99.078341013824883</v>
      </c>
      <c r="G44" s="657"/>
    </row>
    <row r="45" spans="1:7">
      <c r="A45" s="2077"/>
      <c r="B45" s="670" t="s">
        <v>686</v>
      </c>
      <c r="C45" s="663">
        <v>1</v>
      </c>
      <c r="D45" s="664">
        <v>0.2304147465437788</v>
      </c>
      <c r="E45" s="664">
        <v>0.2304147465437788</v>
      </c>
      <c r="F45" s="665">
        <v>99.308755760368655</v>
      </c>
      <c r="G45" s="657"/>
    </row>
    <row r="46" spans="1:7">
      <c r="A46" s="2077"/>
      <c r="B46" s="672" t="s">
        <v>687</v>
      </c>
      <c r="C46" s="663">
        <v>1</v>
      </c>
      <c r="D46" s="664">
        <v>0.2304147465437788</v>
      </c>
      <c r="E46" s="664">
        <v>0.2304147465437788</v>
      </c>
      <c r="F46" s="665">
        <v>99.539170506912441</v>
      </c>
      <c r="G46" s="657"/>
    </row>
    <row r="47" spans="1:7" ht="15.75" thickBot="1">
      <c r="A47" s="2077"/>
      <c r="B47" s="683" t="s">
        <v>688</v>
      </c>
      <c r="C47" s="680">
        <v>1</v>
      </c>
      <c r="D47" s="681">
        <v>0.2304147465437788</v>
      </c>
      <c r="E47" s="681">
        <v>0.2304147465437788</v>
      </c>
      <c r="F47" s="682">
        <v>99.769585253456214</v>
      </c>
      <c r="G47" s="657"/>
    </row>
    <row r="48" spans="1:7">
      <c r="A48" s="2077"/>
      <c r="B48" s="662" t="s">
        <v>689</v>
      </c>
      <c r="C48" s="663"/>
      <c r="D48" s="664">
        <v>0.2304147465437788</v>
      </c>
      <c r="E48" s="664">
        <v>0.2304147465437788</v>
      </c>
      <c r="F48" s="665">
        <v>100</v>
      </c>
      <c r="G48" s="657"/>
    </row>
    <row r="49" spans="1:7" ht="15.75" thickBot="1">
      <c r="A49" s="2078"/>
      <c r="B49" s="666" t="s">
        <v>518</v>
      </c>
      <c r="C49" s="667">
        <v>434</v>
      </c>
      <c r="D49" s="668">
        <v>100</v>
      </c>
      <c r="E49" s="668">
        <v>100</v>
      </c>
      <c r="F49" s="666"/>
      <c r="G49" s="657"/>
    </row>
  </sheetData>
  <mergeCells count="4">
    <mergeCell ref="A2:F2"/>
    <mergeCell ref="A3:B3"/>
    <mergeCell ref="A4:A49"/>
    <mergeCell ref="I2:I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39997558519241921"/>
  </sheetPr>
  <dimension ref="A1:AC43"/>
  <sheetViews>
    <sheetView zoomScale="91" zoomScaleNormal="91" workbookViewId="0">
      <selection activeCell="P3" sqref="P3"/>
    </sheetView>
  </sheetViews>
  <sheetFormatPr baseColWidth="10" defaultColWidth="9.140625" defaultRowHeight="15"/>
  <cols>
    <col min="1" max="2" width="22.7109375" customWidth="1"/>
    <col min="3" max="6" width="13.5703125" customWidth="1"/>
  </cols>
  <sheetData>
    <row r="1" spans="1:29" ht="123.95" customHeight="1" thickTop="1" thickBot="1">
      <c r="A1" s="2082" t="s">
        <v>183</v>
      </c>
      <c r="B1" s="2082"/>
      <c r="C1" s="688" t="s">
        <v>695</v>
      </c>
      <c r="D1" s="688" t="s">
        <v>696</v>
      </c>
      <c r="E1" s="2087" t="s">
        <v>697</v>
      </c>
      <c r="F1" s="2087"/>
      <c r="G1" s="689"/>
      <c r="H1" s="43" t="s">
        <v>1539</v>
      </c>
      <c r="I1" s="238" t="s">
        <v>1540</v>
      </c>
      <c r="J1" s="249" t="s">
        <v>1541</v>
      </c>
      <c r="K1" s="250"/>
    </row>
    <row r="2" spans="1:29" ht="15" customHeight="1" thickTop="1" thickBot="1">
      <c r="A2" s="2083"/>
      <c r="B2" s="2083"/>
      <c r="C2" s="690" t="s">
        <v>648</v>
      </c>
      <c r="D2" s="690" t="s">
        <v>648</v>
      </c>
      <c r="E2" s="690" t="s">
        <v>648</v>
      </c>
      <c r="F2" s="690" t="s">
        <v>519</v>
      </c>
      <c r="G2" s="689"/>
      <c r="H2" s="693">
        <v>6.1458333333333339</v>
      </c>
      <c r="I2" s="693">
        <v>5.810185185185186</v>
      </c>
      <c r="J2" s="693">
        <v>2.606481481481481</v>
      </c>
    </row>
    <row r="3" spans="1:29" ht="15" customHeight="1" thickTop="1">
      <c r="A3" s="691" t="s">
        <v>392</v>
      </c>
      <c r="B3" s="692" t="s">
        <v>65</v>
      </c>
      <c r="C3" s="693">
        <v>6.1458333333333339</v>
      </c>
      <c r="D3" s="693">
        <v>5.810185185185186</v>
      </c>
      <c r="E3" s="693">
        <v>2.606481481481481</v>
      </c>
      <c r="F3" s="694">
        <v>434</v>
      </c>
      <c r="G3" s="689"/>
    </row>
    <row r="4" spans="1:29" ht="27.95" customHeight="1">
      <c r="A4" s="2080" t="s">
        <v>8</v>
      </c>
      <c r="B4" s="695" t="s">
        <v>397</v>
      </c>
      <c r="C4" s="696">
        <v>6.1451612903225801</v>
      </c>
      <c r="D4" s="696">
        <v>5.6854838709677402</v>
      </c>
      <c r="E4" s="696">
        <v>2.7782258064516125</v>
      </c>
      <c r="F4" s="697">
        <v>249</v>
      </c>
      <c r="G4" s="689"/>
    </row>
    <row r="5" spans="1:29" ht="15" customHeight="1">
      <c r="A5" s="2080"/>
      <c r="B5" s="695" t="s">
        <v>395</v>
      </c>
      <c r="C5" s="696">
        <v>6.0729166666666679</v>
      </c>
      <c r="D5" s="696">
        <v>6.145833333333333</v>
      </c>
      <c r="E5" s="696">
        <v>2.177083333333333</v>
      </c>
      <c r="F5" s="697">
        <v>97</v>
      </c>
      <c r="G5" s="689"/>
    </row>
    <row r="6" spans="1:29" ht="15" customHeight="1">
      <c r="A6" s="2080"/>
      <c r="B6" s="695" t="s">
        <v>393</v>
      </c>
      <c r="C6" s="696">
        <v>6.2553191489361701</v>
      </c>
      <c r="D6" s="696">
        <v>5.787234042553191</v>
      </c>
      <c r="E6" s="696">
        <v>2.2340425531914891</v>
      </c>
      <c r="F6" s="697">
        <v>47</v>
      </c>
      <c r="G6" s="689"/>
    </row>
    <row r="7" spans="1:29" ht="15" customHeight="1">
      <c r="A7" s="2080"/>
      <c r="B7" s="695" t="s">
        <v>394</v>
      </c>
      <c r="C7" s="696">
        <v>6.1388888888888884</v>
      </c>
      <c r="D7" s="696">
        <v>5.7222222222222214</v>
      </c>
      <c r="E7" s="696">
        <v>2.8611111111111112</v>
      </c>
      <c r="F7" s="697">
        <v>36</v>
      </c>
      <c r="G7" s="689"/>
    </row>
    <row r="8" spans="1:29" ht="15" customHeight="1">
      <c r="A8" s="2080"/>
      <c r="B8" s="695" t="s">
        <v>396</v>
      </c>
      <c r="C8" s="696">
        <v>6.6</v>
      </c>
      <c r="D8" s="696">
        <v>6.4</v>
      </c>
      <c r="E8" s="696">
        <v>4</v>
      </c>
      <c r="F8" s="697">
        <v>5</v>
      </c>
      <c r="G8" s="689"/>
    </row>
    <row r="9" spans="1:29" ht="15" customHeight="1">
      <c r="A9" s="2080" t="s">
        <v>9</v>
      </c>
      <c r="B9" s="695" t="s">
        <v>11</v>
      </c>
      <c r="C9" s="696">
        <v>6.1514360313315919</v>
      </c>
      <c r="D9" s="696">
        <v>5.8120104438642288</v>
      </c>
      <c r="E9" s="696">
        <v>2.6031331592689284</v>
      </c>
      <c r="F9" s="697">
        <v>384</v>
      </c>
      <c r="G9" s="689"/>
    </row>
    <row r="10" spans="1:29" ht="15" customHeight="1">
      <c r="A10" s="2080"/>
      <c r="B10" s="695" t="s">
        <v>10</v>
      </c>
      <c r="C10" s="696">
        <v>6.1020408163265305</v>
      </c>
      <c r="D10" s="696">
        <v>5.7959183673469381</v>
      </c>
      <c r="E10" s="696">
        <v>2.6326530612244903</v>
      </c>
      <c r="F10" s="697">
        <v>50</v>
      </c>
      <c r="G10" s="689"/>
    </row>
    <row r="11" spans="1:29" ht="15" customHeight="1">
      <c r="A11" s="2080" t="s">
        <v>521</v>
      </c>
      <c r="B11" s="695" t="s">
        <v>12</v>
      </c>
      <c r="C11" s="696">
        <v>6.1739130434782616</v>
      </c>
      <c r="D11" s="696">
        <v>5.7826086956521738</v>
      </c>
      <c r="E11" s="696">
        <v>2.6521739130434785</v>
      </c>
      <c r="F11" s="697">
        <v>23</v>
      </c>
      <c r="G11" s="689"/>
    </row>
    <row r="12" spans="1:29" ht="57" customHeight="1">
      <c r="A12" s="2080"/>
      <c r="B12" s="695" t="s">
        <v>13</v>
      </c>
      <c r="C12" s="696">
        <v>6.1442542787286056</v>
      </c>
      <c r="D12" s="696">
        <v>5.811735941320296</v>
      </c>
      <c r="E12" s="696">
        <v>2.6039119804400976</v>
      </c>
      <c r="F12" s="697">
        <v>410</v>
      </c>
      <c r="G12" s="689"/>
      <c r="V12" s="2084" t="s">
        <v>329</v>
      </c>
      <c r="W12" s="2085"/>
      <c r="X12" s="2085"/>
      <c r="Y12" s="2085"/>
      <c r="Z12" s="2085"/>
      <c r="AA12" s="2085"/>
      <c r="AB12" s="2085"/>
      <c r="AC12" s="2086"/>
    </row>
    <row r="13" spans="1:29" ht="15" customHeight="1">
      <c r="A13" s="2080" t="s">
        <v>14</v>
      </c>
      <c r="B13" s="695" t="s">
        <v>15</v>
      </c>
      <c r="C13" s="696">
        <v>6.2985074626865654</v>
      </c>
      <c r="D13" s="696">
        <v>6.0149253731343268</v>
      </c>
      <c r="E13" s="696">
        <v>2.7761194029850746</v>
      </c>
      <c r="F13" s="697">
        <v>68</v>
      </c>
      <c r="G13" s="689"/>
    </row>
    <row r="14" spans="1:29" ht="27.95" customHeight="1">
      <c r="A14" s="2080"/>
      <c r="B14" s="695" t="s">
        <v>16</v>
      </c>
      <c r="C14" s="696">
        <v>6.2089552238805972</v>
      </c>
      <c r="D14" s="696">
        <v>5.8134328358208949</v>
      </c>
      <c r="E14" s="696">
        <v>2.6119402985074616</v>
      </c>
      <c r="F14" s="697">
        <v>134</v>
      </c>
      <c r="G14" s="689"/>
    </row>
    <row r="15" spans="1:29" ht="27.95" customHeight="1">
      <c r="A15" s="2080"/>
      <c r="B15" s="695" t="s">
        <v>17</v>
      </c>
      <c r="C15" s="696">
        <v>6.0991735537190062</v>
      </c>
      <c r="D15" s="696">
        <v>5.7190082644628104</v>
      </c>
      <c r="E15" s="696">
        <v>2.6446280991735529</v>
      </c>
      <c r="F15" s="697">
        <v>121</v>
      </c>
      <c r="G15" s="689"/>
    </row>
    <row r="16" spans="1:29" ht="15" customHeight="1">
      <c r="A16" s="2080"/>
      <c r="B16" s="695" t="s">
        <v>18</v>
      </c>
      <c r="C16" s="696">
        <v>6.0272727272727273</v>
      </c>
      <c r="D16" s="696">
        <v>5.7818181818181822</v>
      </c>
      <c r="E16" s="696">
        <v>2.4545454545454555</v>
      </c>
      <c r="F16" s="697">
        <v>111</v>
      </c>
      <c r="G16" s="689"/>
    </row>
    <row r="17" spans="1:7" ht="15" customHeight="1">
      <c r="A17" s="2080" t="s">
        <v>525</v>
      </c>
      <c r="B17" s="695" t="s">
        <v>223</v>
      </c>
      <c r="C17" s="696">
        <v>6.2037914691943143</v>
      </c>
      <c r="D17" s="696">
        <v>6.0379146919431292</v>
      </c>
      <c r="E17" s="696">
        <v>2.4454976303317539</v>
      </c>
      <c r="F17" s="697">
        <v>211</v>
      </c>
      <c r="G17" s="689"/>
    </row>
    <row r="18" spans="1:7" ht="15" customHeight="1">
      <c r="A18" s="2080"/>
      <c r="B18" s="695" t="s">
        <v>27</v>
      </c>
      <c r="C18" s="696">
        <v>6.1585365853658542</v>
      </c>
      <c r="D18" s="696">
        <v>5.5304878048780477</v>
      </c>
      <c r="E18" s="696">
        <v>2.9939024390243896</v>
      </c>
      <c r="F18" s="697">
        <v>164</v>
      </c>
      <c r="G18" s="689"/>
    </row>
    <row r="19" spans="1:7" ht="27.95" customHeight="1">
      <c r="A19" s="2080"/>
      <c r="B19" s="695" t="s">
        <v>526</v>
      </c>
      <c r="C19" s="696">
        <v>5.9787234042553195</v>
      </c>
      <c r="D19" s="696">
        <v>5.9148936170212769</v>
      </c>
      <c r="E19" s="696">
        <v>1.8936170212765955</v>
      </c>
      <c r="F19" s="697">
        <v>47</v>
      </c>
      <c r="G19" s="689"/>
    </row>
    <row r="20" spans="1:7" ht="15" customHeight="1">
      <c r="A20" s="2080"/>
      <c r="B20" s="695" t="s">
        <v>527</v>
      </c>
      <c r="C20" s="696">
        <v>5.4444444444444438</v>
      </c>
      <c r="D20" s="696">
        <v>5.1111111111111107</v>
      </c>
      <c r="E20" s="696">
        <v>2.8888888888888888</v>
      </c>
      <c r="F20" s="697">
        <v>9</v>
      </c>
      <c r="G20" s="689"/>
    </row>
    <row r="21" spans="1:7" ht="15" customHeight="1">
      <c r="A21" s="2080" t="s">
        <v>24</v>
      </c>
      <c r="B21" s="695" t="s">
        <v>27</v>
      </c>
      <c r="C21" s="696">
        <v>6.1785714285714306</v>
      </c>
      <c r="D21" s="696">
        <v>5.8104395604395593</v>
      </c>
      <c r="E21" s="696">
        <v>2.6785714285714257</v>
      </c>
      <c r="F21" s="697">
        <v>364</v>
      </c>
      <c r="G21" s="689"/>
    </row>
    <row r="22" spans="1:7" ht="15" customHeight="1">
      <c r="A22" s="2080"/>
      <c r="B22" s="695" t="s">
        <v>26</v>
      </c>
      <c r="C22" s="696">
        <v>5.8979591836734686</v>
      </c>
      <c r="D22" s="696">
        <v>5.8775510204081636</v>
      </c>
      <c r="E22" s="696">
        <v>1.7755102040816326</v>
      </c>
      <c r="F22" s="697">
        <v>50</v>
      </c>
      <c r="G22" s="689"/>
    </row>
    <row r="23" spans="1:7" ht="15" customHeight="1">
      <c r="A23" s="2080"/>
      <c r="B23" s="695" t="s">
        <v>25</v>
      </c>
      <c r="C23" s="696">
        <v>6.1578947368421035</v>
      </c>
      <c r="D23" s="696">
        <v>5.6315789473684204</v>
      </c>
      <c r="E23" s="696">
        <v>3.3684210526315788</v>
      </c>
      <c r="F23" s="697">
        <v>20</v>
      </c>
      <c r="G23" s="689"/>
    </row>
    <row r="24" spans="1:7" ht="15" customHeight="1">
      <c r="A24" s="2080" t="s">
        <v>522</v>
      </c>
      <c r="B24" s="695" t="s">
        <v>29</v>
      </c>
      <c r="C24" s="696">
        <v>6.0682926829268302</v>
      </c>
      <c r="D24" s="696">
        <v>6.048780487804879</v>
      </c>
      <c r="E24" s="696">
        <v>2.1756097560975616</v>
      </c>
      <c r="F24" s="697">
        <v>207</v>
      </c>
      <c r="G24" s="689"/>
    </row>
    <row r="25" spans="1:7" ht="15" customHeight="1">
      <c r="A25" s="2080"/>
      <c r="B25" s="695" t="s">
        <v>30</v>
      </c>
      <c r="C25" s="696">
        <v>6.0624999999999991</v>
      </c>
      <c r="D25" s="696">
        <v>5.7499999999999991</v>
      </c>
      <c r="E25" s="696">
        <v>3.1250000000000004</v>
      </c>
      <c r="F25" s="697">
        <v>16</v>
      </c>
      <c r="G25" s="689"/>
    </row>
    <row r="26" spans="1:7" ht="15" customHeight="1">
      <c r="A26" s="2080"/>
      <c r="B26" s="695" t="s">
        <v>31</v>
      </c>
      <c r="C26" s="696">
        <v>6.2274881516587728</v>
      </c>
      <c r="D26" s="696">
        <v>5.5829383886255899</v>
      </c>
      <c r="E26" s="696">
        <v>2.9857819905213274</v>
      </c>
      <c r="F26" s="697">
        <v>211</v>
      </c>
      <c r="G26" s="689"/>
    </row>
    <row r="27" spans="1:7" ht="15" customHeight="1">
      <c r="A27" s="2080" t="s">
        <v>523</v>
      </c>
      <c r="B27" s="695" t="s">
        <v>34</v>
      </c>
      <c r="C27" s="696">
        <v>6.1617647058823488</v>
      </c>
      <c r="D27" s="696">
        <v>5.7941176470588243</v>
      </c>
      <c r="E27" s="696">
        <v>2.5441176470588251</v>
      </c>
      <c r="F27" s="697">
        <v>272</v>
      </c>
      <c r="G27" s="689"/>
    </row>
    <row r="28" spans="1:7" ht="15" customHeight="1">
      <c r="A28" s="2080"/>
      <c r="B28" s="695" t="s">
        <v>33</v>
      </c>
      <c r="C28" s="696">
        <v>6.1194968553459121</v>
      </c>
      <c r="D28" s="696">
        <v>5.8427672955974836</v>
      </c>
      <c r="E28" s="696">
        <v>2.7044025157232703</v>
      </c>
      <c r="F28" s="697">
        <v>159</v>
      </c>
      <c r="G28" s="689"/>
    </row>
    <row r="29" spans="1:7" ht="15" customHeight="1">
      <c r="A29" s="2080" t="s">
        <v>517</v>
      </c>
      <c r="B29" s="695" t="s">
        <v>39</v>
      </c>
      <c r="C29" s="696">
        <v>6.1272727272727314</v>
      </c>
      <c r="D29" s="696">
        <v>5.8290909090909091</v>
      </c>
      <c r="E29" s="696">
        <v>2.4981818181818189</v>
      </c>
      <c r="F29" s="697">
        <v>276</v>
      </c>
      <c r="G29" s="689"/>
    </row>
    <row r="30" spans="1:7" ht="15" customHeight="1">
      <c r="A30" s="2080"/>
      <c r="B30" s="695" t="s">
        <v>36</v>
      </c>
      <c r="C30" s="696">
        <v>6.2906976744186052</v>
      </c>
      <c r="D30" s="696">
        <v>5.604651162790697</v>
      </c>
      <c r="E30" s="696">
        <v>2.9767441860465116</v>
      </c>
      <c r="F30" s="697">
        <v>86</v>
      </c>
      <c r="G30" s="689"/>
    </row>
    <row r="31" spans="1:7" ht="27.95" customHeight="1">
      <c r="A31" s="2080"/>
      <c r="B31" s="695" t="s">
        <v>37</v>
      </c>
      <c r="C31" s="696">
        <v>5.9787234042553186</v>
      </c>
      <c r="D31" s="696">
        <v>5.8936170212765946</v>
      </c>
      <c r="E31" s="696">
        <v>2.1489361702127661</v>
      </c>
      <c r="F31" s="697">
        <v>48</v>
      </c>
      <c r="G31" s="689"/>
    </row>
    <row r="32" spans="1:7" ht="15" customHeight="1">
      <c r="A32" s="2080"/>
      <c r="B32" s="695" t="s">
        <v>38</v>
      </c>
      <c r="C32" s="696">
        <v>6.1666666666666661</v>
      </c>
      <c r="D32" s="696">
        <v>6.166666666666667</v>
      </c>
      <c r="E32" s="696">
        <v>3.416666666666667</v>
      </c>
      <c r="F32" s="697">
        <v>24</v>
      </c>
      <c r="G32" s="689"/>
    </row>
    <row r="33" spans="1:7" ht="24.95" customHeight="1">
      <c r="A33" s="2080" t="s">
        <v>524</v>
      </c>
      <c r="B33" s="695" t="s">
        <v>40</v>
      </c>
      <c r="C33" s="696">
        <v>6.131736526946109</v>
      </c>
      <c r="D33" s="696">
        <v>5.8383233532934122</v>
      </c>
      <c r="E33" s="696">
        <v>2.5149700598802402</v>
      </c>
      <c r="F33" s="697">
        <v>167</v>
      </c>
      <c r="G33" s="689"/>
    </row>
    <row r="34" spans="1:7" ht="24.95" customHeight="1">
      <c r="A34" s="2080"/>
      <c r="B34" s="695" t="s">
        <v>41</v>
      </c>
      <c r="C34" s="696">
        <v>6.2116788321167871</v>
      </c>
      <c r="D34" s="696">
        <v>5.9270072992700733</v>
      </c>
      <c r="E34" s="696">
        <v>2.5912408759124097</v>
      </c>
      <c r="F34" s="697">
        <v>137</v>
      </c>
      <c r="G34" s="689"/>
    </row>
    <row r="35" spans="1:7" ht="24.95" customHeight="1" thickBot="1">
      <c r="A35" s="2081"/>
      <c r="B35" s="698" t="s">
        <v>42</v>
      </c>
      <c r="C35" s="699">
        <v>6.0937500000000009</v>
      </c>
      <c r="D35" s="699">
        <v>5.6484374999999991</v>
      </c>
      <c r="E35" s="699">
        <v>2.7421875</v>
      </c>
      <c r="F35" s="700">
        <v>128</v>
      </c>
      <c r="G35" s="689"/>
    </row>
    <row r="36" spans="1:7" ht="15.75" thickTop="1"/>
    <row r="39" spans="1:7">
      <c r="A39" s="42"/>
    </row>
    <row r="40" spans="1:7">
      <c r="A40" s="42"/>
    </row>
    <row r="41" spans="1:7">
      <c r="A41" s="42"/>
    </row>
    <row r="42" spans="1:7">
      <c r="A42" s="42"/>
    </row>
    <row r="43" spans="1:7">
      <c r="A43" s="42"/>
    </row>
  </sheetData>
  <sortState ref="B23:F26">
    <sortCondition descending="1" ref="F23:F26"/>
  </sortState>
  <mergeCells count="13">
    <mergeCell ref="A29:A32"/>
    <mergeCell ref="A33:A35"/>
    <mergeCell ref="A1:B2"/>
    <mergeCell ref="V12:AC12"/>
    <mergeCell ref="A11:A12"/>
    <mergeCell ref="A13:A16"/>
    <mergeCell ref="A17:A20"/>
    <mergeCell ref="A21:A23"/>
    <mergeCell ref="E1:F1"/>
    <mergeCell ref="A4:A8"/>
    <mergeCell ref="A9:A10"/>
    <mergeCell ref="A24:A26"/>
    <mergeCell ref="A27:A2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030A0"/>
  </sheetPr>
  <dimension ref="A1:G37"/>
  <sheetViews>
    <sheetView zoomScale="70" zoomScaleNormal="70" workbookViewId="0">
      <selection activeCell="AC4" sqref="AC4"/>
    </sheetView>
  </sheetViews>
  <sheetFormatPr baseColWidth="10" defaultColWidth="8.7109375" defaultRowHeight="0" customHeight="1" zeroHeight="1"/>
  <cols>
    <col min="1" max="1" width="30" customWidth="1"/>
    <col min="2" max="2" width="37" customWidth="1"/>
  </cols>
  <sheetData>
    <row r="1" spans="1:7" ht="133.5" thickTop="1">
      <c r="A1" s="2090" t="s">
        <v>183</v>
      </c>
      <c r="B1" s="2091"/>
      <c r="C1" s="1487" t="s">
        <v>695</v>
      </c>
      <c r="D1" s="1488" t="s">
        <v>696</v>
      </c>
      <c r="E1" s="2094" t="s">
        <v>697</v>
      </c>
      <c r="F1" s="2095"/>
      <c r="G1" s="1489"/>
    </row>
    <row r="2" spans="1:7" ht="25.5" thickBot="1">
      <c r="A2" s="2092"/>
      <c r="B2" s="2093"/>
      <c r="C2" s="1490" t="s">
        <v>399</v>
      </c>
      <c r="D2" s="1491" t="s">
        <v>399</v>
      </c>
      <c r="E2" s="1491" t="s">
        <v>399</v>
      </c>
      <c r="F2" s="1492" t="s">
        <v>391</v>
      </c>
      <c r="G2" s="1489"/>
    </row>
    <row r="3" spans="1:7" ht="15.75" thickTop="1">
      <c r="A3" s="1493" t="s">
        <v>392</v>
      </c>
      <c r="B3" s="1494" t="s">
        <v>65</v>
      </c>
      <c r="C3" s="1495">
        <v>6.145833333333333</v>
      </c>
      <c r="D3" s="1496">
        <v>5.8101851851851807</v>
      </c>
      <c r="E3" s="1496">
        <v>2.6064814814814827</v>
      </c>
      <c r="F3" s="1497">
        <v>434</v>
      </c>
      <c r="G3" s="1489"/>
    </row>
    <row r="4" spans="1:7" ht="15">
      <c r="A4" s="2088" t="s">
        <v>8</v>
      </c>
      <c r="B4" s="1498" t="s">
        <v>397</v>
      </c>
      <c r="C4" s="1499">
        <v>6.145161290322581</v>
      </c>
      <c r="D4" s="1500">
        <v>5.6854838709677438</v>
      </c>
      <c r="E4" s="1500">
        <v>2.7782258064516112</v>
      </c>
      <c r="F4" s="1501">
        <v>249</v>
      </c>
      <c r="G4" s="1489"/>
    </row>
    <row r="5" spans="1:7" ht="15">
      <c r="A5" s="2088"/>
      <c r="B5" s="1498" t="s">
        <v>395</v>
      </c>
      <c r="C5" s="1499">
        <v>6.072916666666667</v>
      </c>
      <c r="D5" s="1500">
        <v>6.1458333333333348</v>
      </c>
      <c r="E5" s="1500">
        <v>2.1770833333333335</v>
      </c>
      <c r="F5" s="1501">
        <v>97</v>
      </c>
      <c r="G5" s="1489"/>
    </row>
    <row r="6" spans="1:7" ht="15">
      <c r="A6" s="2088"/>
      <c r="B6" s="1498" t="s">
        <v>393</v>
      </c>
      <c r="C6" s="1499">
        <v>6.2553191489361701</v>
      </c>
      <c r="D6" s="1500">
        <v>5.7872340425531918</v>
      </c>
      <c r="E6" s="1500">
        <v>2.2340425531914896</v>
      </c>
      <c r="F6" s="1501">
        <v>47</v>
      </c>
      <c r="G6" s="1489"/>
    </row>
    <row r="7" spans="1:7" ht="15">
      <c r="A7" s="2088"/>
      <c r="B7" s="1498" t="s">
        <v>394</v>
      </c>
      <c r="C7" s="1499">
        <v>6.1388888888888875</v>
      </c>
      <c r="D7" s="1500">
        <v>5.7222222222222223</v>
      </c>
      <c r="E7" s="1500">
        <v>2.8611111111111112</v>
      </c>
      <c r="F7" s="1501">
        <v>36</v>
      </c>
      <c r="G7" s="1489"/>
    </row>
    <row r="8" spans="1:7" ht="15">
      <c r="A8" s="2088"/>
      <c r="B8" s="1498" t="s">
        <v>396</v>
      </c>
      <c r="C8" s="1499">
        <v>6.6</v>
      </c>
      <c r="D8" s="1500">
        <v>6.4</v>
      </c>
      <c r="E8" s="1500">
        <v>4</v>
      </c>
      <c r="F8" s="1501">
        <v>5</v>
      </c>
      <c r="G8" s="1489"/>
    </row>
    <row r="9" spans="1:7" ht="15">
      <c r="A9" s="2088" t="s">
        <v>9</v>
      </c>
      <c r="B9" s="1498" t="s">
        <v>11</v>
      </c>
      <c r="C9" s="1499">
        <v>6.1514360313315946</v>
      </c>
      <c r="D9" s="1500">
        <v>5.812010443864227</v>
      </c>
      <c r="E9" s="1500">
        <v>2.6031331592689275</v>
      </c>
      <c r="F9" s="1501">
        <v>384</v>
      </c>
      <c r="G9" s="1489"/>
    </row>
    <row r="10" spans="1:7" ht="15">
      <c r="A10" s="2088"/>
      <c r="B10" s="1498" t="s">
        <v>10</v>
      </c>
      <c r="C10" s="1499">
        <v>6.1020408163265305</v>
      </c>
      <c r="D10" s="1500">
        <v>5.7959183673469372</v>
      </c>
      <c r="E10" s="1500">
        <v>2.6326530612244907</v>
      </c>
      <c r="F10" s="1501">
        <v>50</v>
      </c>
      <c r="G10" s="1489"/>
    </row>
    <row r="11" spans="1:7" ht="15">
      <c r="A11" s="2088" t="s">
        <v>521</v>
      </c>
      <c r="B11" s="1498" t="s">
        <v>12</v>
      </c>
      <c r="C11" s="1499">
        <v>6.1739130434782599</v>
      </c>
      <c r="D11" s="1500">
        <v>5.7826086956521738</v>
      </c>
      <c r="E11" s="1500">
        <v>2.6521739130434785</v>
      </c>
      <c r="F11" s="1501">
        <v>23</v>
      </c>
      <c r="G11" s="1489"/>
    </row>
    <row r="12" spans="1:7" ht="36">
      <c r="A12" s="2088"/>
      <c r="B12" s="1498" t="s">
        <v>13</v>
      </c>
      <c r="C12" s="1499">
        <v>6.1442542787286012</v>
      </c>
      <c r="D12" s="1500">
        <v>5.8117359413202925</v>
      </c>
      <c r="E12" s="1500">
        <v>2.6039119804400972</v>
      </c>
      <c r="F12" s="1501">
        <v>410</v>
      </c>
      <c r="G12" s="1489"/>
    </row>
    <row r="13" spans="1:7" ht="15">
      <c r="A13" s="2088" t="s">
        <v>14</v>
      </c>
      <c r="B13" s="1498" t="s">
        <v>15</v>
      </c>
      <c r="C13" s="1499">
        <v>6.2985074626865662</v>
      </c>
      <c r="D13" s="1500">
        <v>6.0149253731343295</v>
      </c>
      <c r="E13" s="1500">
        <v>2.7761194029850742</v>
      </c>
      <c r="F13" s="1501">
        <v>68</v>
      </c>
      <c r="G13" s="1489"/>
    </row>
    <row r="14" spans="1:7" ht="15">
      <c r="A14" s="2088"/>
      <c r="B14" s="1498" t="s">
        <v>16</v>
      </c>
      <c r="C14" s="1499">
        <v>6.2089552238805963</v>
      </c>
      <c r="D14" s="1500">
        <v>5.813432835820894</v>
      </c>
      <c r="E14" s="1500">
        <v>2.611940298507462</v>
      </c>
      <c r="F14" s="1501">
        <v>134</v>
      </c>
      <c r="G14" s="1489"/>
    </row>
    <row r="15" spans="1:7" ht="15">
      <c r="A15" s="2088"/>
      <c r="B15" s="1498" t="s">
        <v>17</v>
      </c>
      <c r="C15" s="1499">
        <v>6.0991735537190088</v>
      </c>
      <c r="D15" s="1500">
        <v>5.7190082644628086</v>
      </c>
      <c r="E15" s="1500">
        <v>2.6446280991735533</v>
      </c>
      <c r="F15" s="1501">
        <v>121</v>
      </c>
      <c r="G15" s="1489"/>
    </row>
    <row r="16" spans="1:7" ht="15">
      <c r="A16" s="2088"/>
      <c r="B16" s="1498" t="s">
        <v>18</v>
      </c>
      <c r="C16" s="1499">
        <v>6.0272727272727264</v>
      </c>
      <c r="D16" s="1500">
        <v>5.7818181818181795</v>
      </c>
      <c r="E16" s="1500">
        <v>2.4545454545454546</v>
      </c>
      <c r="F16" s="1501">
        <v>111</v>
      </c>
      <c r="G16" s="1489"/>
    </row>
    <row r="17" spans="1:7" ht="15">
      <c r="A17" s="2088" t="s">
        <v>525</v>
      </c>
      <c r="B17" s="1498" t="s">
        <v>223</v>
      </c>
      <c r="C17" s="1499">
        <v>6.2037914691943152</v>
      </c>
      <c r="D17" s="1500">
        <v>6.0379146919431266</v>
      </c>
      <c r="E17" s="1500">
        <v>2.4454976303317535</v>
      </c>
      <c r="F17" s="1501">
        <v>211</v>
      </c>
      <c r="G17" s="1489"/>
    </row>
    <row r="18" spans="1:7" ht="15">
      <c r="A18" s="2088"/>
      <c r="B18" s="1498" t="s">
        <v>27</v>
      </c>
      <c r="C18" s="1499">
        <v>6.1585365853658516</v>
      </c>
      <c r="D18" s="1500">
        <v>5.5304878048780477</v>
      </c>
      <c r="E18" s="1500">
        <v>2.99390243902439</v>
      </c>
      <c r="F18" s="1501">
        <v>164</v>
      </c>
      <c r="G18" s="1489"/>
    </row>
    <row r="19" spans="1:7" ht="15">
      <c r="A19" s="2088"/>
      <c r="B19" s="1498" t="s">
        <v>526</v>
      </c>
      <c r="C19" s="1499">
        <v>5.9787234042553186</v>
      </c>
      <c r="D19" s="1500">
        <v>5.9148936170212769</v>
      </c>
      <c r="E19" s="1500">
        <v>1.8936170212765953</v>
      </c>
      <c r="F19" s="1501">
        <v>47</v>
      </c>
      <c r="G19" s="1489"/>
    </row>
    <row r="20" spans="1:7" ht="15">
      <c r="A20" s="2088"/>
      <c r="B20" s="1498" t="s">
        <v>527</v>
      </c>
      <c r="C20" s="1499">
        <v>5.4444444444444446</v>
      </c>
      <c r="D20" s="1500">
        <v>5.1111111111111107</v>
      </c>
      <c r="E20" s="1500">
        <v>2.8888888888888888</v>
      </c>
      <c r="F20" s="1501">
        <v>9</v>
      </c>
      <c r="G20" s="1489"/>
    </row>
    <row r="21" spans="1:7" ht="15">
      <c r="A21" s="2088" t="s">
        <v>24</v>
      </c>
      <c r="B21" s="1498" t="s">
        <v>27</v>
      </c>
      <c r="C21" s="1499">
        <v>6.178571428571427</v>
      </c>
      <c r="D21" s="1500">
        <v>5.810439560439562</v>
      </c>
      <c r="E21" s="1500">
        <v>2.6785714285714275</v>
      </c>
      <c r="F21" s="1501">
        <v>364</v>
      </c>
      <c r="G21" s="1489"/>
    </row>
    <row r="22" spans="1:7" ht="15">
      <c r="A22" s="2088"/>
      <c r="B22" s="1498" t="s">
        <v>26</v>
      </c>
      <c r="C22" s="1499">
        <v>5.8979591836734677</v>
      </c>
      <c r="D22" s="1500">
        <v>5.8775510204081609</v>
      </c>
      <c r="E22" s="1500">
        <v>1.7755102040816324</v>
      </c>
      <c r="F22" s="1501">
        <v>50</v>
      </c>
      <c r="G22" s="1489"/>
    </row>
    <row r="23" spans="1:7" ht="15">
      <c r="A23" s="2088"/>
      <c r="B23" s="1498" t="s">
        <v>25</v>
      </c>
      <c r="C23" s="1499">
        <v>6.1578947368421053</v>
      </c>
      <c r="D23" s="1500">
        <v>5.6315789473684212</v>
      </c>
      <c r="E23" s="1500">
        <v>3.3684210526315792</v>
      </c>
      <c r="F23" s="1501">
        <v>20</v>
      </c>
      <c r="G23" s="1489"/>
    </row>
    <row r="24" spans="1:7" ht="15">
      <c r="A24" s="2088" t="s">
        <v>522</v>
      </c>
      <c r="B24" s="1498" t="s">
        <v>29</v>
      </c>
      <c r="C24" s="1499">
        <v>6.068292682926832</v>
      </c>
      <c r="D24" s="1500">
        <v>6.0487804878048745</v>
      </c>
      <c r="E24" s="1500">
        <v>2.1756097560975611</v>
      </c>
      <c r="F24" s="1501">
        <v>207</v>
      </c>
      <c r="G24" s="1489"/>
    </row>
    <row r="25" spans="1:7" ht="15">
      <c r="A25" s="2088"/>
      <c r="B25" s="1498" t="s">
        <v>30</v>
      </c>
      <c r="C25" s="1499">
        <v>6.0625</v>
      </c>
      <c r="D25" s="1500">
        <v>5.7499999999999991</v>
      </c>
      <c r="E25" s="1500">
        <v>3.1249999999999996</v>
      </c>
      <c r="F25" s="1501">
        <v>16</v>
      </c>
      <c r="G25" s="1489"/>
    </row>
    <row r="26" spans="1:7" ht="15">
      <c r="A26" s="2088"/>
      <c r="B26" s="1498" t="s">
        <v>31</v>
      </c>
      <c r="C26" s="1499">
        <v>6.2274881516587648</v>
      </c>
      <c r="D26" s="1500">
        <v>5.5829383886255917</v>
      </c>
      <c r="E26" s="1500">
        <v>2.9857819905213256</v>
      </c>
      <c r="F26" s="1501">
        <v>211</v>
      </c>
      <c r="G26" s="1489"/>
    </row>
    <row r="27" spans="1:7" ht="15">
      <c r="A27" s="2088" t="s">
        <v>523</v>
      </c>
      <c r="B27" s="1498" t="s">
        <v>34</v>
      </c>
      <c r="C27" s="1499">
        <v>6.1617647058823524</v>
      </c>
      <c r="D27" s="1500">
        <v>5.7941176470588251</v>
      </c>
      <c r="E27" s="1500">
        <v>2.5441176470588234</v>
      </c>
      <c r="F27" s="1501">
        <v>272</v>
      </c>
      <c r="G27" s="1489"/>
    </row>
    <row r="28" spans="1:7" ht="15">
      <c r="A28" s="2088"/>
      <c r="B28" s="1498" t="s">
        <v>33</v>
      </c>
      <c r="C28" s="1499">
        <v>6.1194968553459157</v>
      </c>
      <c r="D28" s="1500">
        <v>5.8427672955974836</v>
      </c>
      <c r="E28" s="1500">
        <v>2.7044025157232698</v>
      </c>
      <c r="F28" s="1501">
        <v>159</v>
      </c>
      <c r="G28" s="1489"/>
    </row>
    <row r="29" spans="1:7" ht="15">
      <c r="A29" s="2088" t="s">
        <v>517</v>
      </c>
      <c r="B29" s="1498" t="s">
        <v>39</v>
      </c>
      <c r="C29" s="1499">
        <v>6.1296296296296262</v>
      </c>
      <c r="D29" s="1500">
        <v>5.8333333333333339</v>
      </c>
      <c r="E29" s="1500">
        <v>2.4777777777777792</v>
      </c>
      <c r="F29" s="1501">
        <v>271</v>
      </c>
      <c r="G29" s="1489"/>
    </row>
    <row r="30" spans="1:7" ht="15">
      <c r="A30" s="2088"/>
      <c r="B30" s="1498" t="s">
        <v>1665</v>
      </c>
      <c r="C30" s="1499">
        <v>6.2906976744186007</v>
      </c>
      <c r="D30" s="1500">
        <v>5.6046511627906952</v>
      </c>
      <c r="E30" s="1500">
        <v>2.9767441860465111</v>
      </c>
      <c r="F30" s="1501">
        <v>86</v>
      </c>
      <c r="G30" s="1489"/>
    </row>
    <row r="31" spans="1:7" ht="15">
      <c r="A31" s="2088"/>
      <c r="B31" s="1498" t="s">
        <v>1666</v>
      </c>
      <c r="C31" s="1499">
        <v>5.9787234042553195</v>
      </c>
      <c r="D31" s="1500">
        <v>5.8936170212765955</v>
      </c>
      <c r="E31" s="1500">
        <v>2.1489361702127656</v>
      </c>
      <c r="F31" s="1501">
        <v>48</v>
      </c>
      <c r="G31" s="1489"/>
    </row>
    <row r="32" spans="1:7" ht="15">
      <c r="A32" s="2088"/>
      <c r="B32" s="1498" t="s">
        <v>1667</v>
      </c>
      <c r="C32" s="1499">
        <v>6.166666666666667</v>
      </c>
      <c r="D32" s="1500">
        <v>6.166666666666667</v>
      </c>
      <c r="E32" s="1500">
        <v>3.416666666666667</v>
      </c>
      <c r="F32" s="1501">
        <v>24</v>
      </c>
      <c r="G32" s="1489"/>
    </row>
    <row r="33" spans="1:7" ht="15">
      <c r="A33" s="2088"/>
      <c r="B33" s="1498" t="s">
        <v>1668</v>
      </c>
      <c r="C33" s="1499">
        <v>6</v>
      </c>
      <c r="D33" s="1500">
        <v>5.6</v>
      </c>
      <c r="E33" s="1500">
        <v>3.6</v>
      </c>
      <c r="F33" s="1501">
        <v>5</v>
      </c>
      <c r="G33" s="1489"/>
    </row>
    <row r="34" spans="1:7" ht="15">
      <c r="A34" s="2088" t="s">
        <v>524</v>
      </c>
      <c r="B34" s="1498" t="s">
        <v>40</v>
      </c>
      <c r="C34" s="1499">
        <v>6.1317365269461099</v>
      </c>
      <c r="D34" s="1500">
        <v>5.8383233532934122</v>
      </c>
      <c r="E34" s="1500">
        <v>2.5149700598802398</v>
      </c>
      <c r="F34" s="1501">
        <v>167</v>
      </c>
      <c r="G34" s="1489"/>
    </row>
    <row r="35" spans="1:7" ht="15">
      <c r="A35" s="2088"/>
      <c r="B35" s="1498" t="s">
        <v>41</v>
      </c>
      <c r="C35" s="1499">
        <v>6.2116788321167871</v>
      </c>
      <c r="D35" s="1500">
        <v>5.9270072992700751</v>
      </c>
      <c r="E35" s="1500">
        <v>2.5912408759124079</v>
      </c>
      <c r="F35" s="1501">
        <v>137</v>
      </c>
      <c r="G35" s="1489"/>
    </row>
    <row r="36" spans="1:7" ht="15.75" thickBot="1">
      <c r="A36" s="2089"/>
      <c r="B36" s="1502" t="s">
        <v>42</v>
      </c>
      <c r="C36" s="1503">
        <v>6.0937499999999991</v>
      </c>
      <c r="D36" s="1504">
        <v>5.6484375000000027</v>
      </c>
      <c r="E36" s="1504">
        <v>2.7421875</v>
      </c>
      <c r="F36" s="1505">
        <v>128</v>
      </c>
      <c r="G36" s="1489"/>
    </row>
    <row r="37" spans="1:7" ht="15.75" thickTop="1"/>
  </sheetData>
  <mergeCells count="12">
    <mergeCell ref="A34:A36"/>
    <mergeCell ref="A1:B2"/>
    <mergeCell ref="E1:F1"/>
    <mergeCell ref="A4:A8"/>
    <mergeCell ref="A9:A10"/>
    <mergeCell ref="A11:A12"/>
    <mergeCell ref="A13:A16"/>
    <mergeCell ref="A17:A20"/>
    <mergeCell ref="A21:A23"/>
    <mergeCell ref="A24:A26"/>
    <mergeCell ref="A27:A28"/>
    <mergeCell ref="A29:A3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L64"/>
  <sheetViews>
    <sheetView topLeftCell="A34" zoomScale="85" zoomScaleNormal="85" workbookViewId="0">
      <selection activeCell="J45" sqref="J45"/>
    </sheetView>
  </sheetViews>
  <sheetFormatPr baseColWidth="10" defaultColWidth="8.7109375" defaultRowHeight="15"/>
  <cols>
    <col min="2" max="2" width="62.5703125" customWidth="1"/>
    <col min="3" max="3" width="10.140625" bestFit="1" customWidth="1"/>
    <col min="4" max="4" width="38.140625" customWidth="1"/>
    <col min="6" max="6" width="36" customWidth="1"/>
    <col min="7" max="7" width="13.7109375" bestFit="1" customWidth="1"/>
    <col min="8" max="8" width="34.140625" customWidth="1"/>
    <col min="10" max="10" width="47.7109375" customWidth="1"/>
    <col min="12" max="12" width="29.140625" customWidth="1"/>
  </cols>
  <sheetData>
    <row r="2" spans="1:10" ht="24.75">
      <c r="B2" s="1792" t="s">
        <v>367</v>
      </c>
      <c r="D2" s="1792" t="s">
        <v>366</v>
      </c>
      <c r="F2" s="1815" t="s">
        <v>2113</v>
      </c>
    </row>
    <row r="3" spans="1:10" ht="24.75">
      <c r="B3" s="1774" t="s">
        <v>1468</v>
      </c>
      <c r="D3" s="1774" t="s">
        <v>1468</v>
      </c>
    </row>
    <row r="4" spans="1:10" ht="24.75">
      <c r="B4" s="1774" t="s">
        <v>1474</v>
      </c>
      <c r="D4" s="1767" t="s">
        <v>1469</v>
      </c>
    </row>
    <row r="5" spans="1:10" ht="24.75">
      <c r="B5" s="1774" t="s">
        <v>1475</v>
      </c>
      <c r="D5" s="1767" t="s">
        <v>1472</v>
      </c>
    </row>
    <row r="6" spans="1:10" ht="24.75">
      <c r="B6" s="1774" t="s">
        <v>1476</v>
      </c>
      <c r="D6" s="1767" t="s">
        <v>1470</v>
      </c>
    </row>
    <row r="7" spans="1:10" ht="24.75">
      <c r="B7" s="1774" t="s">
        <v>1609</v>
      </c>
      <c r="D7" s="1767" t="s">
        <v>1471</v>
      </c>
    </row>
    <row r="8" spans="1:10" ht="24.75">
      <c r="B8" s="1774" t="s">
        <v>1478</v>
      </c>
      <c r="D8" s="1770" t="s">
        <v>1473</v>
      </c>
    </row>
    <row r="9" spans="1:10">
      <c r="B9" s="1793" t="s">
        <v>463</v>
      </c>
    </row>
    <row r="12" spans="1:10">
      <c r="A12" s="233"/>
    </row>
    <row r="13" spans="1:10" ht="24.75">
      <c r="A13" s="233" t="s">
        <v>48</v>
      </c>
      <c r="B13" s="1766" t="s">
        <v>1479</v>
      </c>
      <c r="C13" s="233" t="s">
        <v>68</v>
      </c>
      <c r="D13" s="1766" t="s">
        <v>371</v>
      </c>
      <c r="E13" s="233" t="s">
        <v>75</v>
      </c>
      <c r="F13" s="1771" t="s">
        <v>1526</v>
      </c>
      <c r="G13" s="233" t="s">
        <v>76</v>
      </c>
      <c r="H13" s="1771" t="s">
        <v>377</v>
      </c>
      <c r="I13" s="233" t="s">
        <v>263</v>
      </c>
      <c r="J13" s="1766" t="s">
        <v>1490</v>
      </c>
    </row>
    <row r="14" spans="1:10" ht="36.75">
      <c r="A14" s="233"/>
      <c r="B14" s="1767" t="s">
        <v>1483</v>
      </c>
      <c r="D14" s="1767" t="s">
        <v>370</v>
      </c>
      <c r="F14" s="1772" t="s">
        <v>1527</v>
      </c>
      <c r="H14" s="1772" t="s">
        <v>378</v>
      </c>
      <c r="J14" s="1774" t="s">
        <v>324</v>
      </c>
    </row>
    <row r="15" spans="1:10" ht="24.75">
      <c r="A15" s="233"/>
      <c r="B15" s="1767" t="s">
        <v>1480</v>
      </c>
      <c r="D15" s="1767" t="s">
        <v>372</v>
      </c>
      <c r="H15" s="1771" t="s">
        <v>1530</v>
      </c>
      <c r="J15" s="1774" t="s">
        <v>1491</v>
      </c>
    </row>
    <row r="16" spans="1:10" ht="24.75">
      <c r="B16" s="1767" t="s">
        <v>1481</v>
      </c>
      <c r="D16" s="1767" t="s">
        <v>373</v>
      </c>
      <c r="H16" s="1772" t="s">
        <v>379</v>
      </c>
      <c r="J16" s="1774" t="s">
        <v>1492</v>
      </c>
    </row>
    <row r="17" spans="1:12" ht="36.75">
      <c r="B17" s="1767" t="s">
        <v>1482</v>
      </c>
      <c r="D17" s="1769" t="s">
        <v>374</v>
      </c>
      <c r="H17" s="1773" t="s">
        <v>380</v>
      </c>
      <c r="J17" s="1775" t="s">
        <v>1493</v>
      </c>
    </row>
    <row r="18" spans="1:12" ht="24">
      <c r="B18" s="1770" t="s">
        <v>442</v>
      </c>
    </row>
    <row r="20" spans="1:12" ht="24.75">
      <c r="A20" s="233" t="s">
        <v>182</v>
      </c>
      <c r="B20" s="1766" t="s">
        <v>1484</v>
      </c>
      <c r="C20" s="233" t="s">
        <v>264</v>
      </c>
      <c r="D20" s="1776" t="s">
        <v>1534</v>
      </c>
      <c r="E20" s="233" t="s">
        <v>265</v>
      </c>
      <c r="F20" s="1776" t="s">
        <v>1539</v>
      </c>
      <c r="G20" s="233" t="s">
        <v>266</v>
      </c>
      <c r="H20" s="1766" t="s">
        <v>1494</v>
      </c>
      <c r="I20" s="233" t="s">
        <v>267</v>
      </c>
      <c r="J20" s="1777" t="s">
        <v>2098</v>
      </c>
      <c r="K20" s="233" t="s">
        <v>268</v>
      </c>
      <c r="L20" s="1766" t="s">
        <v>2100</v>
      </c>
    </row>
    <row r="21" spans="1:12" ht="24.75">
      <c r="A21" s="233"/>
      <c r="B21" s="1774" t="s">
        <v>1485</v>
      </c>
      <c r="D21" s="1776" t="s">
        <v>1535</v>
      </c>
      <c r="F21" s="1776" t="s">
        <v>1540</v>
      </c>
      <c r="H21" s="1774" t="s">
        <v>1495</v>
      </c>
      <c r="J21" s="1777" t="s">
        <v>2099</v>
      </c>
      <c r="L21" s="1774" t="s">
        <v>2101</v>
      </c>
    </row>
    <row r="22" spans="1:12" ht="48.75">
      <c r="A22" s="233"/>
      <c r="B22" s="1774" t="s">
        <v>1486</v>
      </c>
      <c r="D22" s="1776" t="s">
        <v>1536</v>
      </c>
      <c r="F22" s="1776" t="s">
        <v>1541</v>
      </c>
      <c r="H22" s="1774" t="s">
        <v>1496</v>
      </c>
      <c r="L22" s="1774" t="s">
        <v>1540</v>
      </c>
    </row>
    <row r="23" spans="1:12" ht="24.75">
      <c r="B23" s="1774" t="s">
        <v>1487</v>
      </c>
      <c r="D23" s="1776" t="s">
        <v>1537</v>
      </c>
      <c r="F23" s="1776"/>
      <c r="H23" s="1774" t="s">
        <v>1497</v>
      </c>
      <c r="L23" s="1774" t="s">
        <v>2102</v>
      </c>
    </row>
    <row r="24" spans="1:12" ht="24.75">
      <c r="A24" s="233"/>
      <c r="B24" s="1774" t="s">
        <v>1488</v>
      </c>
      <c r="D24" s="1776" t="s">
        <v>1538</v>
      </c>
      <c r="F24" s="1776"/>
      <c r="H24" s="1775" t="s">
        <v>1498</v>
      </c>
      <c r="L24" s="1775" t="s">
        <v>1541</v>
      </c>
    </row>
    <row r="25" spans="1:12" ht="24.75">
      <c r="A25" s="233"/>
      <c r="B25" s="1774" t="s">
        <v>1489</v>
      </c>
    </row>
    <row r="26" spans="1:12" ht="24.75">
      <c r="B26" s="1775" t="s">
        <v>1533</v>
      </c>
    </row>
    <row r="29" spans="1:12" ht="24.75">
      <c r="A29" s="233" t="s">
        <v>269</v>
      </c>
      <c r="B29" s="293" t="s">
        <v>381</v>
      </c>
      <c r="C29" s="233" t="s">
        <v>191</v>
      </c>
      <c r="D29" s="1778" t="s">
        <v>2103</v>
      </c>
      <c r="E29" s="233" t="s">
        <v>292</v>
      </c>
      <c r="F29" s="1783" t="s">
        <v>1545</v>
      </c>
      <c r="G29" s="233" t="s">
        <v>294</v>
      </c>
      <c r="H29" s="1784" t="s">
        <v>1549</v>
      </c>
      <c r="I29" s="233" t="s">
        <v>131</v>
      </c>
      <c r="J29" s="1766" t="s">
        <v>1552</v>
      </c>
    </row>
    <row r="30" spans="1:12" ht="24.75">
      <c r="B30" s="294" t="s">
        <v>382</v>
      </c>
      <c r="C30" s="233" t="s">
        <v>106</v>
      </c>
      <c r="D30" s="1779" t="s">
        <v>2104</v>
      </c>
      <c r="E30" s="233"/>
      <c r="F30" s="1783" t="s">
        <v>1546</v>
      </c>
      <c r="H30" s="1785" t="s">
        <v>1546</v>
      </c>
      <c r="J30" s="1774" t="s">
        <v>1553</v>
      </c>
    </row>
    <row r="31" spans="1:12" ht="24.75">
      <c r="B31" s="294" t="s">
        <v>383</v>
      </c>
      <c r="D31" s="1780" t="s">
        <v>2105</v>
      </c>
      <c r="E31" s="233"/>
      <c r="F31" s="1783" t="s">
        <v>1548</v>
      </c>
      <c r="H31" s="1785" t="s">
        <v>1550</v>
      </c>
      <c r="J31" s="1775" t="s">
        <v>1554</v>
      </c>
    </row>
    <row r="32" spans="1:12" ht="24.75">
      <c r="E32" s="233"/>
      <c r="F32" s="1783" t="s">
        <v>1544</v>
      </c>
      <c r="H32" s="1785" t="s">
        <v>1547</v>
      </c>
    </row>
    <row r="33" spans="1:10" ht="37.5" thickBot="1">
      <c r="D33" s="1781" t="s">
        <v>1542</v>
      </c>
      <c r="E33" s="233"/>
      <c r="F33" s="1783" t="s">
        <v>2106</v>
      </c>
      <c r="H33" s="1786" t="s">
        <v>1551</v>
      </c>
    </row>
    <row r="34" spans="1:10" ht="24.75">
      <c r="D34" s="1782" t="s">
        <v>1503</v>
      </c>
      <c r="E34" s="233"/>
      <c r="F34" s="1783" t="s">
        <v>1547</v>
      </c>
    </row>
    <row r="37" spans="1:10" ht="24.75">
      <c r="A37" s="233" t="s">
        <v>296</v>
      </c>
      <c r="B37" s="1766" t="s">
        <v>1499</v>
      </c>
      <c r="C37" s="233" t="s">
        <v>140</v>
      </c>
      <c r="D37" s="1787" t="s">
        <v>386</v>
      </c>
      <c r="E37" s="233" t="s">
        <v>146</v>
      </c>
      <c r="F37" s="1790" t="s">
        <v>1622</v>
      </c>
      <c r="G37" s="233" t="s">
        <v>153</v>
      </c>
      <c r="H37" s="1790" t="s">
        <v>2107</v>
      </c>
      <c r="I37" s="233" t="s">
        <v>298</v>
      </c>
      <c r="J37" s="1792" t="s">
        <v>412</v>
      </c>
    </row>
    <row r="38" spans="1:10" ht="24.75">
      <c r="B38" s="1774" t="s">
        <v>1500</v>
      </c>
      <c r="D38" s="1788" t="s">
        <v>1653</v>
      </c>
      <c r="F38" s="1791" t="s">
        <v>1621</v>
      </c>
      <c r="H38" s="1791" t="s">
        <v>2108</v>
      </c>
      <c r="J38" s="1768" t="s">
        <v>385</v>
      </c>
    </row>
    <row r="39" spans="1:10" ht="24.75">
      <c r="B39" s="1774" t="s">
        <v>1501</v>
      </c>
      <c r="D39" s="1788" t="s">
        <v>388</v>
      </c>
      <c r="F39" s="1791" t="s">
        <v>1620</v>
      </c>
      <c r="H39" s="1791" t="s">
        <v>2109</v>
      </c>
      <c r="J39" s="1774" t="s">
        <v>1504</v>
      </c>
    </row>
    <row r="40" spans="1:10" ht="24.75">
      <c r="B40" s="1774" t="s">
        <v>1502</v>
      </c>
      <c r="D40" s="1789" t="s">
        <v>389</v>
      </c>
      <c r="F40" s="1791" t="s">
        <v>316</v>
      </c>
      <c r="H40" s="1791" t="s">
        <v>2110</v>
      </c>
      <c r="J40" s="1774" t="s">
        <v>1505</v>
      </c>
    </row>
    <row r="41" spans="1:10" ht="24.75">
      <c r="B41" s="1775" t="s">
        <v>1503</v>
      </c>
      <c r="F41" s="1789" t="s">
        <v>1619</v>
      </c>
      <c r="J41" s="1774" t="s">
        <v>1506</v>
      </c>
    </row>
    <row r="42" spans="1:10" ht="24.75">
      <c r="J42" s="1774" t="s">
        <v>1507</v>
      </c>
    </row>
    <row r="43" spans="1:10" ht="24.75">
      <c r="J43" s="1774" t="s">
        <v>1508</v>
      </c>
    </row>
    <row r="44" spans="1:10" ht="36.75">
      <c r="A44" s="233" t="s">
        <v>298</v>
      </c>
      <c r="B44" s="1792" t="s">
        <v>413</v>
      </c>
      <c r="C44" s="233" t="s">
        <v>298</v>
      </c>
      <c r="D44" s="1766" t="s">
        <v>479</v>
      </c>
      <c r="E44" s="233" t="s">
        <v>273</v>
      </c>
      <c r="F44" s="1766" t="s">
        <v>1574</v>
      </c>
      <c r="G44" s="233" t="s">
        <v>158</v>
      </c>
      <c r="H44" s="1766" t="s">
        <v>1577</v>
      </c>
      <c r="J44" s="1793" t="s">
        <v>463</v>
      </c>
    </row>
    <row r="45" spans="1:10" ht="36.75">
      <c r="A45" s="233"/>
      <c r="B45" s="1768" t="s">
        <v>385</v>
      </c>
      <c r="D45" s="1774" t="s">
        <v>1571</v>
      </c>
      <c r="F45" s="1774" t="s">
        <v>1575</v>
      </c>
      <c r="H45" s="1774" t="s">
        <v>1578</v>
      </c>
    </row>
    <row r="46" spans="1:10" ht="24.75">
      <c r="B46" s="1794" t="s">
        <v>1464</v>
      </c>
      <c r="D46" s="1774" t="s">
        <v>480</v>
      </c>
      <c r="F46" s="1774" t="s">
        <v>1573</v>
      </c>
      <c r="H46" s="1775" t="s">
        <v>1579</v>
      </c>
    </row>
    <row r="47" spans="1:10" ht="48.75">
      <c r="A47" s="233"/>
      <c r="B47" s="1794" t="s">
        <v>1465</v>
      </c>
      <c r="D47" s="1775" t="s">
        <v>1572</v>
      </c>
      <c r="F47" s="1775" t="s">
        <v>1576</v>
      </c>
    </row>
    <row r="48" spans="1:10">
      <c r="B48" s="1794" t="s">
        <v>1466</v>
      </c>
    </row>
    <row r="49" spans="1:8">
      <c r="A49" s="233"/>
      <c r="B49" s="1794" t="s">
        <v>1467</v>
      </c>
    </row>
    <row r="50" spans="1:8">
      <c r="B50" s="1795" t="s">
        <v>368</v>
      </c>
    </row>
    <row r="52" spans="1:8" ht="36.75">
      <c r="A52" s="233" t="s">
        <v>275</v>
      </c>
      <c r="B52" s="1796" t="s">
        <v>2111</v>
      </c>
      <c r="C52" s="233" t="s">
        <v>217</v>
      </c>
      <c r="D52" s="1797" t="s">
        <v>1518</v>
      </c>
      <c r="E52" s="233" t="s">
        <v>307</v>
      </c>
      <c r="F52" s="1766" t="s">
        <v>1625</v>
      </c>
      <c r="G52" s="233" t="s">
        <v>177</v>
      </c>
      <c r="H52" s="1799" t="s">
        <v>1626</v>
      </c>
    </row>
    <row r="53" spans="1:8" ht="24.75">
      <c r="A53" s="233" t="s">
        <v>1782</v>
      </c>
      <c r="D53" s="1798" t="s">
        <v>1588</v>
      </c>
      <c r="F53" s="1774" t="s">
        <v>440</v>
      </c>
      <c r="H53" s="1800" t="s">
        <v>1654</v>
      </c>
    </row>
    <row r="54" spans="1:8" ht="24.75">
      <c r="D54" s="1798" t="s">
        <v>1580</v>
      </c>
      <c r="F54" s="1774" t="s">
        <v>1624</v>
      </c>
      <c r="H54" s="1800" t="s">
        <v>1655</v>
      </c>
    </row>
    <row r="55" spans="1:8" ht="24.75">
      <c r="A55" s="233"/>
      <c r="D55" s="1799" t="s">
        <v>1581</v>
      </c>
      <c r="F55" s="1775" t="s">
        <v>417</v>
      </c>
      <c r="H55" s="1800" t="s">
        <v>417</v>
      </c>
    </row>
    <row r="56" spans="1:8" ht="24.75">
      <c r="A56" s="233"/>
      <c r="D56" s="1800" t="s">
        <v>1582</v>
      </c>
    </row>
    <row r="57" spans="1:8" ht="24.75">
      <c r="A57" s="233"/>
      <c r="D57" s="1800" t="s">
        <v>2112</v>
      </c>
    </row>
    <row r="58" spans="1:8" ht="24.75">
      <c r="A58" s="233"/>
      <c r="D58" s="1800" t="s">
        <v>1583</v>
      </c>
    </row>
    <row r="59" spans="1:8">
      <c r="A59" s="233"/>
    </row>
    <row r="60" spans="1:8">
      <c r="A60" s="233"/>
    </row>
    <row r="64" spans="1:8">
      <c r="A64" s="233"/>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39997558519241921"/>
  </sheetPr>
  <dimension ref="A2:N38"/>
  <sheetViews>
    <sheetView topLeftCell="E3" zoomScaleNormal="100" workbookViewId="0">
      <selection activeCell="T24" sqref="T24"/>
    </sheetView>
  </sheetViews>
  <sheetFormatPr baseColWidth="10" defaultColWidth="9.140625" defaultRowHeight="15"/>
  <cols>
    <col min="1" max="2" width="21" customWidth="1"/>
    <col min="3" max="8" width="22.7109375" customWidth="1"/>
    <col min="9" max="9" width="10" bestFit="1" customWidth="1"/>
    <col min="10" max="15" width="23.85546875" customWidth="1"/>
  </cols>
  <sheetData>
    <row r="2" spans="1:14" ht="19.5" customHeight="1" thickBot="1">
      <c r="A2" s="701" t="s">
        <v>283</v>
      </c>
      <c r="B2" s="701"/>
      <c r="C2" s="701"/>
      <c r="D2" s="701"/>
      <c r="E2" s="701"/>
      <c r="F2" s="701"/>
      <c r="G2" s="701"/>
      <c r="H2" s="701"/>
      <c r="J2">
        <v>2017</v>
      </c>
    </row>
    <row r="3" spans="1:14" ht="74.25" thickTop="1" thickBot="1">
      <c r="A3" s="2098">
        <v>2017</v>
      </c>
      <c r="B3" s="2099"/>
      <c r="C3" s="138" t="s">
        <v>186</v>
      </c>
      <c r="D3" s="510" t="s">
        <v>187</v>
      </c>
      <c r="E3" s="510" t="s">
        <v>188</v>
      </c>
      <c r="F3" s="510" t="s">
        <v>189</v>
      </c>
      <c r="G3" s="2102" t="s">
        <v>190</v>
      </c>
      <c r="H3" s="2103"/>
      <c r="I3" s="139"/>
      <c r="J3" s="138" t="s">
        <v>334</v>
      </c>
      <c r="K3" s="251" t="s">
        <v>408</v>
      </c>
      <c r="L3" s="239" t="s">
        <v>335</v>
      </c>
      <c r="M3" s="239" t="s">
        <v>336</v>
      </c>
      <c r="N3" s="239" t="s">
        <v>337</v>
      </c>
    </row>
    <row r="4" spans="1:14" ht="16.5" thickTop="1" thickBot="1">
      <c r="A4" s="2100"/>
      <c r="B4" s="2101"/>
      <c r="C4" s="140" t="s">
        <v>252</v>
      </c>
      <c r="D4" s="141" t="s">
        <v>252</v>
      </c>
      <c r="E4" s="141" t="s">
        <v>252</v>
      </c>
      <c r="F4" s="141" t="s">
        <v>252</v>
      </c>
      <c r="G4" s="141" t="s">
        <v>252</v>
      </c>
      <c r="H4" s="142" t="s">
        <v>240</v>
      </c>
      <c r="I4" s="139"/>
      <c r="J4" s="702">
        <v>5.8981481481481461</v>
      </c>
      <c r="K4" s="702">
        <v>5.9097222222222188</v>
      </c>
      <c r="L4" s="702">
        <v>5.5509259259259212</v>
      </c>
      <c r="M4" s="702">
        <v>3.9976851851851878</v>
      </c>
      <c r="N4" s="702">
        <v>4.2013888888888866</v>
      </c>
    </row>
    <row r="5" spans="1:14" ht="15.75" thickTop="1">
      <c r="A5" s="143" t="s">
        <v>238</v>
      </c>
      <c r="B5" s="144" t="s">
        <v>65</v>
      </c>
      <c r="C5" s="145">
        <v>5.8981481481481461</v>
      </c>
      <c r="D5" s="146">
        <v>5.9097222222222188</v>
      </c>
      <c r="E5" s="146">
        <v>5.5509259259259212</v>
      </c>
      <c r="F5" s="146">
        <v>3.9976851851851878</v>
      </c>
      <c r="G5" s="146">
        <v>4.2013888888888866</v>
      </c>
      <c r="H5" s="147">
        <v>434</v>
      </c>
      <c r="I5" s="290">
        <f t="shared" ref="I5:I10" si="0">SUM(C5:G5)/5</f>
        <v>5.1115740740740723</v>
      </c>
    </row>
    <row r="6" spans="1:14" ht="24">
      <c r="A6" s="2096" t="s">
        <v>8</v>
      </c>
      <c r="B6" s="148" t="s">
        <v>253</v>
      </c>
      <c r="C6" s="149">
        <v>5.8266129032258078</v>
      </c>
      <c r="D6" s="150">
        <v>5.806451612903226</v>
      </c>
      <c r="E6" s="150">
        <v>5.3508064516129021</v>
      </c>
      <c r="F6" s="150">
        <v>3.94758064516129</v>
      </c>
      <c r="G6" s="150">
        <v>4.528225806451613</v>
      </c>
      <c r="H6" s="151">
        <v>249</v>
      </c>
      <c r="I6" s="290">
        <f t="shared" si="0"/>
        <v>5.0919354838709676</v>
      </c>
    </row>
    <row r="7" spans="1:14">
      <c r="A7" s="2096"/>
      <c r="B7" s="148" t="s">
        <v>254</v>
      </c>
      <c r="C7" s="149">
        <v>6.2604166666666661</v>
      </c>
      <c r="D7" s="150">
        <v>6.0624999999999982</v>
      </c>
      <c r="E7" s="150">
        <v>6.1145833333333304</v>
      </c>
      <c r="F7" s="150">
        <v>4.2395833333333321</v>
      </c>
      <c r="G7" s="150">
        <v>3.2708333333333326</v>
      </c>
      <c r="H7" s="151">
        <v>97</v>
      </c>
      <c r="I7" s="290">
        <f t="shared" si="0"/>
        <v>5.1895833333333314</v>
      </c>
    </row>
    <row r="8" spans="1:14" ht="24">
      <c r="A8" s="2096"/>
      <c r="B8" s="148" t="s">
        <v>255</v>
      </c>
      <c r="C8" s="149">
        <v>5.7659574468085122</v>
      </c>
      <c r="D8" s="150">
        <v>6.127659574468086</v>
      </c>
      <c r="E8" s="150">
        <v>5.4042553191489349</v>
      </c>
      <c r="F8" s="150">
        <v>3.5957446808510634</v>
      </c>
      <c r="G8" s="150">
        <v>4.7872340425531901</v>
      </c>
      <c r="H8" s="151">
        <v>47</v>
      </c>
      <c r="I8" s="290">
        <f t="shared" si="0"/>
        <v>5.1361702127659568</v>
      </c>
    </row>
    <row r="9" spans="1:14">
      <c r="A9" s="2096"/>
      <c r="B9" s="148" t="s">
        <v>256</v>
      </c>
      <c r="C9" s="149">
        <v>5.7777777777777759</v>
      </c>
      <c r="D9" s="150">
        <v>5.833333333333333</v>
      </c>
      <c r="E9" s="150">
        <v>5.5833333333333339</v>
      </c>
      <c r="F9" s="150">
        <v>4.1388888888888893</v>
      </c>
      <c r="G9" s="150">
        <v>3.7222222222222232</v>
      </c>
      <c r="H9" s="151">
        <v>36</v>
      </c>
      <c r="I9" s="290">
        <f t="shared" si="0"/>
        <v>5.0111111111111111</v>
      </c>
    </row>
    <row r="10" spans="1:14">
      <c r="A10" s="2096"/>
      <c r="B10" s="148" t="s">
        <v>257</v>
      </c>
      <c r="C10" s="149">
        <v>4.5999999999999996</v>
      </c>
      <c r="D10" s="150">
        <v>6.6</v>
      </c>
      <c r="E10" s="150">
        <v>5.8</v>
      </c>
      <c r="F10" s="150">
        <v>4.5999999999999996</v>
      </c>
      <c r="G10" s="150">
        <v>3.8</v>
      </c>
      <c r="H10" s="151">
        <v>5</v>
      </c>
      <c r="I10" s="290">
        <f t="shared" si="0"/>
        <v>5.08</v>
      </c>
    </row>
    <row r="11" spans="1:14">
      <c r="A11" s="2096" t="s">
        <v>9</v>
      </c>
      <c r="B11" s="148" t="s">
        <v>11</v>
      </c>
      <c r="C11" s="149">
        <v>5.9138381201044412</v>
      </c>
      <c r="D11" s="150">
        <v>5.9138381201044385</v>
      </c>
      <c r="E11" s="150">
        <v>5.5848563968668428</v>
      </c>
      <c r="F11" s="150">
        <v>4.0130548302872029</v>
      </c>
      <c r="G11" s="150">
        <v>4.1540469973890355</v>
      </c>
      <c r="H11" s="151">
        <v>384</v>
      </c>
      <c r="I11" s="139"/>
    </row>
    <row r="12" spans="1:14">
      <c r="A12" s="2096"/>
      <c r="B12" s="148" t="s">
        <v>10</v>
      </c>
      <c r="C12" s="149">
        <v>5.7755102040816322</v>
      </c>
      <c r="D12" s="150">
        <v>5.8775510204081645</v>
      </c>
      <c r="E12" s="150">
        <v>5.2857142857142847</v>
      </c>
      <c r="F12" s="150">
        <v>3.8775510204081627</v>
      </c>
      <c r="G12" s="150">
        <v>4.571428571428573</v>
      </c>
      <c r="H12" s="151">
        <v>50</v>
      </c>
      <c r="I12" s="139"/>
    </row>
    <row r="13" spans="1:14">
      <c r="A13" s="2096" t="s">
        <v>258</v>
      </c>
      <c r="B13" s="148" t="s">
        <v>12</v>
      </c>
      <c r="C13" s="149">
        <v>5.695652173913043</v>
      </c>
      <c r="D13" s="150">
        <v>6.0434782608695645</v>
      </c>
      <c r="E13" s="150">
        <v>5.2173913043478262</v>
      </c>
      <c r="F13" s="150">
        <v>3.8260869565217388</v>
      </c>
      <c r="G13" s="150">
        <v>4.1739130434782608</v>
      </c>
      <c r="H13" s="151">
        <v>23</v>
      </c>
      <c r="I13" s="139"/>
    </row>
    <row r="14" spans="1:14" ht="48">
      <c r="A14" s="2096"/>
      <c r="B14" s="148" t="s">
        <v>13</v>
      </c>
      <c r="C14" s="149">
        <v>5.9095354523227419</v>
      </c>
      <c r="D14" s="150">
        <v>5.9022004889975523</v>
      </c>
      <c r="E14" s="150">
        <v>5.5696821515892463</v>
      </c>
      <c r="F14" s="150">
        <v>4.0073349633251834</v>
      </c>
      <c r="G14" s="150">
        <v>4.2029339853300733</v>
      </c>
      <c r="H14" s="151">
        <v>410</v>
      </c>
      <c r="I14" s="139"/>
    </row>
    <row r="15" spans="1:14">
      <c r="A15" s="2096" t="s">
        <v>14</v>
      </c>
      <c r="B15" s="148" t="s">
        <v>15</v>
      </c>
      <c r="C15" s="149">
        <v>5.8507462686567164</v>
      </c>
      <c r="D15" s="150">
        <v>5.9253731343283551</v>
      </c>
      <c r="E15" s="150">
        <v>5.3880597014925362</v>
      </c>
      <c r="F15" s="150">
        <v>3.9402985074626877</v>
      </c>
      <c r="G15" s="150">
        <v>4.5671641791044788</v>
      </c>
      <c r="H15" s="151">
        <v>68</v>
      </c>
      <c r="I15" s="139"/>
    </row>
    <row r="16" spans="1:14" ht="24">
      <c r="A16" s="2096"/>
      <c r="B16" s="148" t="s">
        <v>16</v>
      </c>
      <c r="C16" s="149">
        <v>5.8358208955223851</v>
      </c>
      <c r="D16" s="150">
        <v>5.8731343283582067</v>
      </c>
      <c r="E16" s="150">
        <v>5.3582089552238781</v>
      </c>
      <c r="F16" s="150">
        <v>3.7761194029850746</v>
      </c>
      <c r="G16" s="150">
        <v>4.7388059701492553</v>
      </c>
      <c r="H16" s="151">
        <v>134</v>
      </c>
      <c r="I16" s="139"/>
    </row>
    <row r="17" spans="1:9" ht="24">
      <c r="A17" s="2096"/>
      <c r="B17" s="148" t="s">
        <v>17</v>
      </c>
      <c r="C17" s="149">
        <v>5.8595041322314039</v>
      </c>
      <c r="D17" s="150">
        <v>5.8512396694214868</v>
      </c>
      <c r="E17" s="150">
        <v>5.6446280991735502</v>
      </c>
      <c r="F17" s="150">
        <v>4.0578512396694215</v>
      </c>
      <c r="G17" s="150">
        <v>3.9008264462809925</v>
      </c>
      <c r="H17" s="151">
        <v>121</v>
      </c>
      <c r="I17" s="139"/>
    </row>
    <row r="18" spans="1:9">
      <c r="A18" s="2096"/>
      <c r="B18" s="148" t="s">
        <v>18</v>
      </c>
      <c r="C18" s="149">
        <v>6.0454545454545441</v>
      </c>
      <c r="D18" s="150">
        <v>6.0090909090909079</v>
      </c>
      <c r="E18" s="150">
        <v>5.7818181818181813</v>
      </c>
      <c r="F18" s="150">
        <v>4.2363636363636363</v>
      </c>
      <c r="G18" s="150">
        <v>3.6545454545454543</v>
      </c>
      <c r="H18" s="151">
        <v>111</v>
      </c>
      <c r="I18" s="139"/>
    </row>
    <row r="19" spans="1:9">
      <c r="A19" s="2096" t="s">
        <v>19</v>
      </c>
      <c r="B19" s="148" t="s">
        <v>21</v>
      </c>
      <c r="C19" s="149">
        <v>6.0995260663507089</v>
      </c>
      <c r="D19" s="150">
        <v>6.0521327014218054</v>
      </c>
      <c r="E19" s="150">
        <v>5.9810426540284372</v>
      </c>
      <c r="F19" s="150">
        <v>4.5118483412322252</v>
      </c>
      <c r="G19" s="150">
        <v>3.4786729857819902</v>
      </c>
      <c r="H19" s="151">
        <v>211</v>
      </c>
      <c r="I19" s="139"/>
    </row>
    <row r="20" spans="1:9" ht="24">
      <c r="A20" s="2096"/>
      <c r="B20" s="148" t="s">
        <v>22</v>
      </c>
      <c r="C20" s="149">
        <v>5.6158536585365892</v>
      </c>
      <c r="D20" s="150">
        <v>5.7743902439024408</v>
      </c>
      <c r="E20" s="150">
        <v>4.9695121951219496</v>
      </c>
      <c r="F20" s="150">
        <v>3.0731707317073167</v>
      </c>
      <c r="G20" s="150">
        <v>5.6219512195121943</v>
      </c>
      <c r="H20" s="151">
        <v>164</v>
      </c>
      <c r="I20" s="139"/>
    </row>
    <row r="21" spans="1:9" ht="24">
      <c r="A21" s="2096"/>
      <c r="B21" s="148" t="s">
        <v>20</v>
      </c>
      <c r="C21" s="149">
        <v>5.9361702127659575</v>
      </c>
      <c r="D21" s="150">
        <v>6</v>
      </c>
      <c r="E21" s="150">
        <v>5.9361702127659592</v>
      </c>
      <c r="F21" s="150">
        <v>4.9148936170212751</v>
      </c>
      <c r="G21" s="150">
        <v>2.8085106382978715</v>
      </c>
      <c r="H21" s="151">
        <v>47</v>
      </c>
      <c r="I21" s="139"/>
    </row>
    <row r="22" spans="1:9">
      <c r="A22" s="2096"/>
      <c r="B22" s="148" t="s">
        <v>23</v>
      </c>
      <c r="C22" s="149">
        <v>6</v>
      </c>
      <c r="D22" s="150">
        <v>4.666666666666667</v>
      </c>
      <c r="E22" s="150">
        <v>4.2222222222222223</v>
      </c>
      <c r="F22" s="150">
        <v>4.1111111111111107</v>
      </c>
      <c r="G22" s="150">
        <v>2.3333333333333335</v>
      </c>
      <c r="H22" s="151">
        <v>9</v>
      </c>
      <c r="I22" s="139"/>
    </row>
    <row r="23" spans="1:9">
      <c r="A23" s="2096" t="s">
        <v>24</v>
      </c>
      <c r="B23" s="148" t="s">
        <v>27</v>
      </c>
      <c r="C23" s="149">
        <v>5.8763736263736286</v>
      </c>
      <c r="D23" s="150">
        <v>5.9368131868131897</v>
      </c>
      <c r="E23" s="150">
        <v>5.524725274725272</v>
      </c>
      <c r="F23" s="150">
        <v>3.8791208791208778</v>
      </c>
      <c r="G23" s="150">
        <v>4.4093406593406579</v>
      </c>
      <c r="H23" s="151">
        <v>364</v>
      </c>
      <c r="I23" s="139"/>
    </row>
    <row r="24" spans="1:9">
      <c r="A24" s="2096"/>
      <c r="B24" s="148" t="s">
        <v>26</v>
      </c>
      <c r="C24" s="149">
        <v>5.9183673469387745</v>
      </c>
      <c r="D24" s="150">
        <v>5.7346938775510194</v>
      </c>
      <c r="E24" s="150">
        <v>5.7959183673469354</v>
      </c>
      <c r="F24" s="150">
        <v>4.7142857142857144</v>
      </c>
      <c r="G24" s="150">
        <v>2.6530612244897958</v>
      </c>
      <c r="H24" s="151">
        <v>50</v>
      </c>
      <c r="I24" s="139"/>
    </row>
    <row r="25" spans="1:9">
      <c r="A25" s="2096"/>
      <c r="B25" s="148" t="s">
        <v>25</v>
      </c>
      <c r="C25" s="149">
        <v>6.2631578947368425</v>
      </c>
      <c r="D25" s="150">
        <v>5.8421052631578947</v>
      </c>
      <c r="E25" s="150">
        <v>5.4210526315789478</v>
      </c>
      <c r="F25" s="150">
        <v>4.4210526315789478</v>
      </c>
      <c r="G25" s="150">
        <v>4.2105263157894735</v>
      </c>
      <c r="H25" s="151">
        <v>20</v>
      </c>
      <c r="I25" s="139"/>
    </row>
    <row r="26" spans="1:9">
      <c r="A26" s="2096" t="s">
        <v>28</v>
      </c>
      <c r="B26" s="148" t="s">
        <v>29</v>
      </c>
      <c r="C26" s="149">
        <v>6.1512195121951203</v>
      </c>
      <c r="D26" s="150">
        <v>6.0439024390243894</v>
      </c>
      <c r="E26" s="150">
        <v>6.1512195121951203</v>
      </c>
      <c r="F26" s="150">
        <v>5.0292682926829286</v>
      </c>
      <c r="G26" s="150">
        <v>2.6536585365853647</v>
      </c>
      <c r="H26" s="151">
        <v>207</v>
      </c>
      <c r="I26" s="139"/>
    </row>
    <row r="27" spans="1:9">
      <c r="A27" s="2096"/>
      <c r="B27" s="148" t="s">
        <v>30</v>
      </c>
      <c r="C27" s="149">
        <v>5.5</v>
      </c>
      <c r="D27" s="150">
        <v>5.25</v>
      </c>
      <c r="E27" s="150">
        <v>5.125</v>
      </c>
      <c r="F27" s="150">
        <v>5.3125</v>
      </c>
      <c r="G27" s="150">
        <v>2.6875</v>
      </c>
      <c r="H27" s="151">
        <v>16</v>
      </c>
      <c r="I27" s="139"/>
    </row>
    <row r="28" spans="1:9">
      <c r="A28" s="2096"/>
      <c r="B28" s="148" t="s">
        <v>31</v>
      </c>
      <c r="C28" s="149">
        <v>5.6824644549763041</v>
      </c>
      <c r="D28" s="150">
        <v>5.8293838862559255</v>
      </c>
      <c r="E28" s="150">
        <v>5</v>
      </c>
      <c r="F28" s="150">
        <v>2.8957345971563977</v>
      </c>
      <c r="G28" s="150">
        <v>5.8199052132701441</v>
      </c>
      <c r="H28" s="151">
        <v>211</v>
      </c>
      <c r="I28" s="139"/>
    </row>
    <row r="29" spans="1:9">
      <c r="A29" s="2096" t="s">
        <v>32</v>
      </c>
      <c r="B29" s="148" t="s">
        <v>34</v>
      </c>
      <c r="C29" s="149">
        <v>5.9558823529411749</v>
      </c>
      <c r="D29" s="150">
        <v>5.9963235294117645</v>
      </c>
      <c r="E29" s="150">
        <v>5.6838235294117672</v>
      </c>
      <c r="F29" s="150">
        <v>4.0000000000000018</v>
      </c>
      <c r="G29" s="150">
        <v>4.2977941176470598</v>
      </c>
      <c r="H29" s="151">
        <v>272</v>
      </c>
      <c r="I29" s="139"/>
    </row>
    <row r="30" spans="1:9">
      <c r="A30" s="2096"/>
      <c r="B30" s="148" t="s">
        <v>33</v>
      </c>
      <c r="C30" s="149">
        <v>5.7924528301886795</v>
      </c>
      <c r="D30" s="150">
        <v>5.7672955974842752</v>
      </c>
      <c r="E30" s="150">
        <v>5.3333333333333286</v>
      </c>
      <c r="F30" s="150">
        <v>4</v>
      </c>
      <c r="G30" s="150">
        <v>4.0251572327044025</v>
      </c>
      <c r="H30" s="151">
        <v>159</v>
      </c>
      <c r="I30" s="139"/>
    </row>
    <row r="31" spans="1:9" ht="15" customHeight="1">
      <c r="A31" s="2096" t="s">
        <v>35</v>
      </c>
      <c r="B31" s="148" t="s">
        <v>39</v>
      </c>
      <c r="C31" s="149">
        <v>5.9163636363636369</v>
      </c>
      <c r="D31" s="150">
        <v>5.8690909090909127</v>
      </c>
      <c r="E31" s="150">
        <v>5.5890909090909116</v>
      </c>
      <c r="F31" s="150">
        <v>4.2472727272727333</v>
      </c>
      <c r="G31" s="150">
        <v>3.8727272727272721</v>
      </c>
      <c r="H31" s="151">
        <v>276</v>
      </c>
      <c r="I31" s="139"/>
    </row>
    <row r="32" spans="1:9">
      <c r="A32" s="2096"/>
      <c r="B32" s="148" t="s">
        <v>36</v>
      </c>
      <c r="C32" s="149">
        <v>5.5348837209302344</v>
      </c>
      <c r="D32" s="150">
        <v>5.9418604651162781</v>
      </c>
      <c r="E32" s="150">
        <v>5.1162790697674394</v>
      </c>
      <c r="F32" s="150">
        <v>2.9534883720930245</v>
      </c>
      <c r="G32" s="150">
        <v>5.616279069767443</v>
      </c>
      <c r="H32" s="151">
        <v>86</v>
      </c>
      <c r="I32" s="139"/>
    </row>
    <row r="33" spans="1:9" ht="24">
      <c r="A33" s="2096"/>
      <c r="B33" s="148" t="s">
        <v>37</v>
      </c>
      <c r="C33" s="149">
        <v>6.2978723404255312</v>
      </c>
      <c r="D33" s="150">
        <v>6.0638297872340425</v>
      </c>
      <c r="E33" s="150">
        <v>6.0212765957446797</v>
      </c>
      <c r="F33" s="150">
        <v>4.3404255319148941</v>
      </c>
      <c r="G33" s="150">
        <v>3.5957446808510638</v>
      </c>
      <c r="H33" s="151">
        <v>48</v>
      </c>
      <c r="I33" s="139"/>
    </row>
    <row r="34" spans="1:9">
      <c r="A34" s="2096"/>
      <c r="B34" s="148" t="s">
        <v>38</v>
      </c>
      <c r="C34" s="149">
        <v>6.208333333333333</v>
      </c>
      <c r="D34" s="150">
        <v>5.9583333333333339</v>
      </c>
      <c r="E34" s="150">
        <v>5.75</v>
      </c>
      <c r="F34" s="150">
        <v>4.208333333333333</v>
      </c>
      <c r="G34" s="150">
        <v>4.083333333333333</v>
      </c>
      <c r="H34" s="151">
        <v>24</v>
      </c>
      <c r="I34" s="139"/>
    </row>
    <row r="35" spans="1:9" ht="15" customHeight="1">
      <c r="A35" s="2096" t="s">
        <v>241</v>
      </c>
      <c r="B35" s="148" t="s">
        <v>40</v>
      </c>
      <c r="C35" s="149">
        <v>5.7245508982035949</v>
      </c>
      <c r="D35" s="150">
        <v>5.8383233532934131</v>
      </c>
      <c r="E35" s="150">
        <v>5.5149700598802402</v>
      </c>
      <c r="F35" s="150">
        <v>4.251497005988023</v>
      </c>
      <c r="G35" s="150">
        <v>4.0059880239520949</v>
      </c>
      <c r="H35" s="151">
        <v>167</v>
      </c>
      <c r="I35" s="139"/>
    </row>
    <row r="36" spans="1:9">
      <c r="A36" s="2096"/>
      <c r="B36" s="148" t="s">
        <v>41</v>
      </c>
      <c r="C36" s="149">
        <v>5.8686131386861273</v>
      </c>
      <c r="D36" s="150">
        <v>5.9562043795620463</v>
      </c>
      <c r="E36" s="150">
        <v>5.5766423357664214</v>
      </c>
      <c r="F36" s="150">
        <v>3.963503649635034</v>
      </c>
      <c r="G36" s="150">
        <v>4.2262773722627749</v>
      </c>
      <c r="H36" s="151">
        <v>137</v>
      </c>
      <c r="I36" s="139"/>
    </row>
    <row r="37" spans="1:9" ht="15.75" thickBot="1">
      <c r="A37" s="2097"/>
      <c r="B37" s="152" t="s">
        <v>42</v>
      </c>
      <c r="C37" s="153">
        <v>6.1562500000000027</v>
      </c>
      <c r="D37" s="154">
        <v>5.9531249999999982</v>
      </c>
      <c r="E37" s="154">
        <v>5.5703125000000036</v>
      </c>
      <c r="F37" s="154">
        <v>3.7031249999999991</v>
      </c>
      <c r="G37" s="154">
        <v>4.4296875</v>
      </c>
      <c r="H37" s="155">
        <v>128</v>
      </c>
      <c r="I37" s="139"/>
    </row>
    <row r="38" spans="1:9" ht="15.75" thickTop="1"/>
  </sheetData>
  <sortState ref="B17:H20">
    <sortCondition descending="1" ref="H17:H20"/>
  </sortState>
  <mergeCells count="12">
    <mergeCell ref="A35:A37"/>
    <mergeCell ref="A3:B4"/>
    <mergeCell ref="G3:H3"/>
    <mergeCell ref="A6:A10"/>
    <mergeCell ref="A11:A12"/>
    <mergeCell ref="A13:A14"/>
    <mergeCell ref="A15:A18"/>
    <mergeCell ref="A19:A22"/>
    <mergeCell ref="A23:A25"/>
    <mergeCell ref="A26:A28"/>
    <mergeCell ref="A29:A30"/>
    <mergeCell ref="A31:A3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I36"/>
  <sheetViews>
    <sheetView topLeftCell="A4" zoomScaleNormal="100" workbookViewId="0">
      <selection activeCell="M30" sqref="M30"/>
    </sheetView>
  </sheetViews>
  <sheetFormatPr baseColWidth="10" defaultColWidth="8.7109375" defaultRowHeight="15"/>
  <cols>
    <col min="2" max="2" width="15.42578125" customWidth="1"/>
    <col min="3" max="8" width="12.28515625" customWidth="1"/>
  </cols>
  <sheetData>
    <row r="1" spans="1:9" ht="73.5" customHeight="1" thickTop="1">
      <c r="A1" s="2106" t="s">
        <v>183</v>
      </c>
      <c r="B1" s="2107"/>
      <c r="C1" s="1468" t="s">
        <v>1788</v>
      </c>
      <c r="D1" s="1469" t="s">
        <v>1789</v>
      </c>
      <c r="E1" s="1469" t="s">
        <v>1790</v>
      </c>
      <c r="F1" s="1469" t="s">
        <v>1791</v>
      </c>
      <c r="G1" s="1803" t="s">
        <v>1792</v>
      </c>
      <c r="H1" s="1804"/>
      <c r="I1" s="1470"/>
    </row>
    <row r="2" spans="1:9" ht="15.75" thickBot="1">
      <c r="A2" s="2108"/>
      <c r="B2" s="2109"/>
      <c r="C2" s="1471" t="s">
        <v>399</v>
      </c>
      <c r="D2" s="1472" t="s">
        <v>399</v>
      </c>
      <c r="E2" s="1472" t="s">
        <v>399</v>
      </c>
      <c r="F2" s="1472" t="s">
        <v>399</v>
      </c>
      <c r="G2" s="1472" t="s">
        <v>399</v>
      </c>
      <c r="H2" s="1473" t="s">
        <v>391</v>
      </c>
      <c r="I2" s="1470"/>
    </row>
    <row r="3" spans="1:9" ht="15.75" thickTop="1">
      <c r="A3" s="1474" t="s">
        <v>392</v>
      </c>
      <c r="B3" s="1475" t="s">
        <v>65</v>
      </c>
      <c r="C3" s="1476">
        <v>5.8981481481481488</v>
      </c>
      <c r="D3" s="1477">
        <v>5.9097222222222214</v>
      </c>
      <c r="E3" s="1477">
        <v>5.5509259259259274</v>
      </c>
      <c r="F3" s="1477">
        <v>3.9976851851851798</v>
      </c>
      <c r="G3" s="1477">
        <v>4.2013888888888893</v>
      </c>
      <c r="H3" s="1478">
        <v>434</v>
      </c>
      <c r="I3" s="1470"/>
    </row>
    <row r="4" spans="1:9" ht="24">
      <c r="A4" s="2104" t="s">
        <v>8</v>
      </c>
      <c r="B4" s="1479" t="s">
        <v>397</v>
      </c>
      <c r="C4" s="1480">
        <v>5.8266129032258087</v>
      </c>
      <c r="D4" s="1481">
        <v>5.8064516129032233</v>
      </c>
      <c r="E4" s="1481">
        <v>5.350806451612903</v>
      </c>
      <c r="F4" s="1481">
        <v>3.9475806451612914</v>
      </c>
      <c r="G4" s="1481">
        <v>4.528225806451613</v>
      </c>
      <c r="H4" s="1482">
        <v>249</v>
      </c>
      <c r="I4" s="1470"/>
    </row>
    <row r="5" spans="1:9">
      <c r="A5" s="2104"/>
      <c r="B5" s="1479" t="s">
        <v>395</v>
      </c>
      <c r="C5" s="1480">
        <v>6.2604166666666661</v>
      </c>
      <c r="D5" s="1481">
        <v>6.0625000000000009</v>
      </c>
      <c r="E5" s="1481">
        <v>6.1145833333333304</v>
      </c>
      <c r="F5" s="1481">
        <v>4.2395833333333321</v>
      </c>
      <c r="G5" s="1481">
        <v>3.2708333333333335</v>
      </c>
      <c r="H5" s="1482">
        <v>97</v>
      </c>
      <c r="I5" s="1470"/>
    </row>
    <row r="6" spans="1:9" ht="24">
      <c r="A6" s="2104"/>
      <c r="B6" s="1479" t="s">
        <v>393</v>
      </c>
      <c r="C6" s="1480">
        <v>5.7659574468085113</v>
      </c>
      <c r="D6" s="1481">
        <v>6.127659574468086</v>
      </c>
      <c r="E6" s="1481">
        <v>5.4042553191489349</v>
      </c>
      <c r="F6" s="1481">
        <v>3.5957446808510642</v>
      </c>
      <c r="G6" s="1481">
        <v>4.7872340425531901</v>
      </c>
      <c r="H6" s="1482">
        <v>47</v>
      </c>
      <c r="I6" s="1470"/>
    </row>
    <row r="7" spans="1:9" ht="24">
      <c r="A7" s="2104"/>
      <c r="B7" s="1479" t="s">
        <v>394</v>
      </c>
      <c r="C7" s="1480">
        <v>5.7777777777777777</v>
      </c>
      <c r="D7" s="1481">
        <v>5.833333333333333</v>
      </c>
      <c r="E7" s="1481">
        <v>5.5833333333333321</v>
      </c>
      <c r="F7" s="1481">
        <v>4.1388888888888893</v>
      </c>
      <c r="G7" s="1481">
        <v>3.7222222222222223</v>
      </c>
      <c r="H7" s="1482">
        <v>36</v>
      </c>
      <c r="I7" s="1470"/>
    </row>
    <row r="8" spans="1:9">
      <c r="A8" s="2104"/>
      <c r="B8" s="1479" t="s">
        <v>396</v>
      </c>
      <c r="C8" s="1480">
        <v>4.5999999999999996</v>
      </c>
      <c r="D8" s="1481">
        <v>6.6</v>
      </c>
      <c r="E8" s="1481">
        <v>5.8</v>
      </c>
      <c r="F8" s="1481">
        <v>4.5999999999999996</v>
      </c>
      <c r="G8" s="1481">
        <v>3.8</v>
      </c>
      <c r="H8" s="1482">
        <v>5</v>
      </c>
      <c r="I8" s="1470"/>
    </row>
    <row r="9" spans="1:9">
      <c r="A9" s="2104" t="s">
        <v>9</v>
      </c>
      <c r="B9" s="1479" t="s">
        <v>11</v>
      </c>
      <c r="C9" s="1480">
        <v>5.913838120104435</v>
      </c>
      <c r="D9" s="1481">
        <v>5.9138381201044359</v>
      </c>
      <c r="E9" s="1481">
        <v>5.5848563968668392</v>
      </c>
      <c r="F9" s="1481">
        <v>4.0130548302872073</v>
      </c>
      <c r="G9" s="1481">
        <v>4.1540469973890346</v>
      </c>
      <c r="H9" s="1482">
        <v>384</v>
      </c>
      <c r="I9" s="1470"/>
    </row>
    <row r="10" spans="1:9">
      <c r="A10" s="2104"/>
      <c r="B10" s="1479" t="s">
        <v>10</v>
      </c>
      <c r="C10" s="1480">
        <v>5.7755102040816331</v>
      </c>
      <c r="D10" s="1481">
        <v>5.8775510204081627</v>
      </c>
      <c r="E10" s="1481">
        <v>5.2857142857142856</v>
      </c>
      <c r="F10" s="1481">
        <v>3.8775510204081636</v>
      </c>
      <c r="G10" s="1481">
        <v>4.5714285714285703</v>
      </c>
      <c r="H10" s="1482">
        <v>50</v>
      </c>
      <c r="I10" s="1470"/>
    </row>
    <row r="11" spans="1:9" ht="24">
      <c r="A11" s="2104" t="s">
        <v>521</v>
      </c>
      <c r="B11" s="1479" t="s">
        <v>12</v>
      </c>
      <c r="C11" s="1480">
        <v>5.6956521739130439</v>
      </c>
      <c r="D11" s="1481">
        <v>6.0434782608695654</v>
      </c>
      <c r="E11" s="1481">
        <v>5.2173913043478262</v>
      </c>
      <c r="F11" s="1481">
        <v>3.8260869565217388</v>
      </c>
      <c r="G11" s="1481">
        <v>4.1739130434782608</v>
      </c>
      <c r="H11" s="1482">
        <v>23</v>
      </c>
      <c r="I11" s="1470"/>
    </row>
    <row r="12" spans="1:9" ht="84">
      <c r="A12" s="2104"/>
      <c r="B12" s="1479" t="s">
        <v>13</v>
      </c>
      <c r="C12" s="1480">
        <v>5.9095354523227384</v>
      </c>
      <c r="D12" s="1481">
        <v>5.9022004889975541</v>
      </c>
      <c r="E12" s="1481">
        <v>5.5696821515892365</v>
      </c>
      <c r="F12" s="1481">
        <v>4.0073349633251851</v>
      </c>
      <c r="G12" s="1481">
        <v>4.2029339853300707</v>
      </c>
      <c r="H12" s="1482">
        <v>410</v>
      </c>
      <c r="I12" s="1470"/>
    </row>
    <row r="13" spans="1:9" ht="24">
      <c r="A13" s="2104" t="s">
        <v>14</v>
      </c>
      <c r="B13" s="1479" t="s">
        <v>15</v>
      </c>
      <c r="C13" s="1480">
        <v>5.8507462686567164</v>
      </c>
      <c r="D13" s="1481">
        <v>5.9253731343283578</v>
      </c>
      <c r="E13" s="1481">
        <v>5.388059701492538</v>
      </c>
      <c r="F13" s="1481">
        <v>3.9402985074626864</v>
      </c>
      <c r="G13" s="1481">
        <v>4.5671641791044788</v>
      </c>
      <c r="H13" s="1482">
        <v>68</v>
      </c>
      <c r="I13" s="1470"/>
    </row>
    <row r="14" spans="1:9" ht="24">
      <c r="A14" s="2104"/>
      <c r="B14" s="1479" t="s">
        <v>16</v>
      </c>
      <c r="C14" s="1480">
        <v>5.8358208955223843</v>
      </c>
      <c r="D14" s="1481">
        <v>5.8731343283582094</v>
      </c>
      <c r="E14" s="1481">
        <v>5.3582089552238781</v>
      </c>
      <c r="F14" s="1481">
        <v>3.7761194029850746</v>
      </c>
      <c r="G14" s="1481">
        <v>4.7388059701492518</v>
      </c>
      <c r="H14" s="1482">
        <v>134</v>
      </c>
      <c r="I14" s="1470"/>
    </row>
    <row r="15" spans="1:9" ht="24">
      <c r="A15" s="2104"/>
      <c r="B15" s="1479" t="s">
        <v>17</v>
      </c>
      <c r="C15" s="1480">
        <v>5.8595041322314048</v>
      </c>
      <c r="D15" s="1481">
        <v>5.851239669421485</v>
      </c>
      <c r="E15" s="1481">
        <v>5.6446280991735529</v>
      </c>
      <c r="F15" s="1481">
        <v>4.0578512396694215</v>
      </c>
      <c r="G15" s="1481">
        <v>3.9008264462809903</v>
      </c>
      <c r="H15" s="1482">
        <v>121</v>
      </c>
      <c r="I15" s="1470"/>
    </row>
    <row r="16" spans="1:9">
      <c r="A16" s="2104"/>
      <c r="B16" s="1479" t="s">
        <v>18</v>
      </c>
      <c r="C16" s="1480">
        <v>6.0454545454545459</v>
      </c>
      <c r="D16" s="1481">
        <v>6.0090909090909097</v>
      </c>
      <c r="E16" s="1481">
        <v>5.7818181818181813</v>
      </c>
      <c r="F16" s="1481">
        <v>4.2363636363636363</v>
      </c>
      <c r="G16" s="1481">
        <v>3.654545454545453</v>
      </c>
      <c r="H16" s="1482">
        <v>111</v>
      </c>
      <c r="I16" s="1470"/>
    </row>
    <row r="17" spans="1:9">
      <c r="A17" s="2104" t="s">
        <v>525</v>
      </c>
      <c r="B17" s="1479" t="s">
        <v>223</v>
      </c>
      <c r="C17" s="1480">
        <v>6.0995260663507098</v>
      </c>
      <c r="D17" s="1481">
        <v>6.0521327014218027</v>
      </c>
      <c r="E17" s="1481">
        <v>5.9810426540284354</v>
      </c>
      <c r="F17" s="1481">
        <v>4.5118483412322297</v>
      </c>
      <c r="G17" s="1481">
        <v>3.4786729857819898</v>
      </c>
      <c r="H17" s="1482">
        <v>211</v>
      </c>
      <c r="I17" s="1470"/>
    </row>
    <row r="18" spans="1:9">
      <c r="A18" s="2104"/>
      <c r="B18" s="1479" t="s">
        <v>27</v>
      </c>
      <c r="C18" s="1480">
        <v>5.6158536585365866</v>
      </c>
      <c r="D18" s="1481">
        <v>5.7743902439024373</v>
      </c>
      <c r="E18" s="1481">
        <v>4.9695121951219541</v>
      </c>
      <c r="F18" s="1481">
        <v>3.0731707317073167</v>
      </c>
      <c r="G18" s="1481">
        <v>5.6219512195121979</v>
      </c>
      <c r="H18" s="1482">
        <v>164</v>
      </c>
      <c r="I18" s="1470"/>
    </row>
    <row r="19" spans="1:9">
      <c r="A19" s="2104"/>
      <c r="B19" s="1479" t="s">
        <v>526</v>
      </c>
      <c r="C19" s="1480">
        <v>5.9361702127659575</v>
      </c>
      <c r="D19" s="1481">
        <v>6</v>
      </c>
      <c r="E19" s="1481">
        <v>5.9361702127659575</v>
      </c>
      <c r="F19" s="1481">
        <v>4.9148936170212751</v>
      </c>
      <c r="G19" s="1481">
        <v>2.8085106382978728</v>
      </c>
      <c r="H19" s="1482">
        <v>47</v>
      </c>
      <c r="I19" s="1470"/>
    </row>
    <row r="20" spans="1:9">
      <c r="A20" s="2104"/>
      <c r="B20" s="1479" t="s">
        <v>527</v>
      </c>
      <c r="C20" s="1480">
        <v>6</v>
      </c>
      <c r="D20" s="1481">
        <v>4.666666666666667</v>
      </c>
      <c r="E20" s="1481">
        <v>4.2222222222222223</v>
      </c>
      <c r="F20" s="1481">
        <v>4.1111111111111107</v>
      </c>
      <c r="G20" s="1481">
        <v>2.3333333333333335</v>
      </c>
      <c r="H20" s="1482">
        <v>9</v>
      </c>
      <c r="I20" s="1470"/>
    </row>
    <row r="21" spans="1:9">
      <c r="A21" s="2104" t="s">
        <v>24</v>
      </c>
      <c r="B21" s="1479" t="s">
        <v>27</v>
      </c>
      <c r="C21" s="1480">
        <v>5.8763736263736259</v>
      </c>
      <c r="D21" s="1481">
        <v>5.9368131868131879</v>
      </c>
      <c r="E21" s="1481">
        <v>5.5247252747252737</v>
      </c>
      <c r="F21" s="1481">
        <v>3.8791208791208796</v>
      </c>
      <c r="G21" s="1481">
        <v>4.4093406593406579</v>
      </c>
      <c r="H21" s="1482">
        <v>364</v>
      </c>
      <c r="I21" s="1470"/>
    </row>
    <row r="22" spans="1:9">
      <c r="A22" s="2104"/>
      <c r="B22" s="1479" t="s">
        <v>26</v>
      </c>
      <c r="C22" s="1480">
        <v>5.9183673469387754</v>
      </c>
      <c r="D22" s="1481">
        <v>5.7346938775510203</v>
      </c>
      <c r="E22" s="1481">
        <v>5.7959183673469363</v>
      </c>
      <c r="F22" s="1481">
        <v>4.7142857142857144</v>
      </c>
      <c r="G22" s="1481">
        <v>2.6530612244897958</v>
      </c>
      <c r="H22" s="1482">
        <v>50</v>
      </c>
      <c r="I22" s="1470"/>
    </row>
    <row r="23" spans="1:9">
      <c r="A23" s="2104"/>
      <c r="B23" s="1479" t="s">
        <v>25</v>
      </c>
      <c r="C23" s="1480">
        <v>6.2631578947368425</v>
      </c>
      <c r="D23" s="1481">
        <v>5.8421052631578947</v>
      </c>
      <c r="E23" s="1481">
        <v>5.4210526315789469</v>
      </c>
      <c r="F23" s="1481">
        <v>4.4210526315789469</v>
      </c>
      <c r="G23" s="1481">
        <v>4.2105263157894735</v>
      </c>
      <c r="H23" s="1482">
        <v>20</v>
      </c>
      <c r="I23" s="1470"/>
    </row>
    <row r="24" spans="1:9">
      <c r="A24" s="2104" t="s">
        <v>522</v>
      </c>
      <c r="B24" s="1479" t="s">
        <v>29</v>
      </c>
      <c r="C24" s="1480">
        <v>6.1512195121951274</v>
      </c>
      <c r="D24" s="1481">
        <v>6.0439024390243885</v>
      </c>
      <c r="E24" s="1481">
        <v>6.1512195121951248</v>
      </c>
      <c r="F24" s="1481">
        <v>5.0292682926829242</v>
      </c>
      <c r="G24" s="1481">
        <v>2.6536585365853678</v>
      </c>
      <c r="H24" s="1482">
        <v>207</v>
      </c>
      <c r="I24" s="1470"/>
    </row>
    <row r="25" spans="1:9">
      <c r="A25" s="2104"/>
      <c r="B25" s="1479" t="s">
        <v>30</v>
      </c>
      <c r="C25" s="1480">
        <v>5.5</v>
      </c>
      <c r="D25" s="1481">
        <v>5.25</v>
      </c>
      <c r="E25" s="1481">
        <v>5.1249999999999991</v>
      </c>
      <c r="F25" s="1481">
        <v>5.3125000000000009</v>
      </c>
      <c r="G25" s="1481">
        <v>2.6875</v>
      </c>
      <c r="H25" s="1482">
        <v>16</v>
      </c>
      <c r="I25" s="1470"/>
    </row>
    <row r="26" spans="1:9">
      <c r="A26" s="2104"/>
      <c r="B26" s="1479" t="s">
        <v>31</v>
      </c>
      <c r="C26" s="1480">
        <v>5.6824644549763024</v>
      </c>
      <c r="D26" s="1481">
        <v>5.8293838862559264</v>
      </c>
      <c r="E26" s="1481">
        <v>5</v>
      </c>
      <c r="F26" s="1481">
        <v>2.8957345971563986</v>
      </c>
      <c r="G26" s="1481">
        <v>5.8199052132701432</v>
      </c>
      <c r="H26" s="1482">
        <v>211</v>
      </c>
      <c r="I26" s="1470"/>
    </row>
    <row r="27" spans="1:9">
      <c r="A27" s="2104" t="s">
        <v>523</v>
      </c>
      <c r="B27" s="1479" t="s">
        <v>34</v>
      </c>
      <c r="C27" s="1480">
        <v>5.9558823529411757</v>
      </c>
      <c r="D27" s="1481">
        <v>5.9963235294117663</v>
      </c>
      <c r="E27" s="1481">
        <v>5.6838235294117636</v>
      </c>
      <c r="F27" s="1481">
        <v>4</v>
      </c>
      <c r="G27" s="1481">
        <v>4.2977941176470607</v>
      </c>
      <c r="H27" s="1482">
        <v>272</v>
      </c>
      <c r="I27" s="1470"/>
    </row>
    <row r="28" spans="1:9">
      <c r="A28" s="2104"/>
      <c r="B28" s="1479" t="s">
        <v>33</v>
      </c>
      <c r="C28" s="1480">
        <v>5.7924528301886804</v>
      </c>
      <c r="D28" s="1481">
        <v>5.7672955974842779</v>
      </c>
      <c r="E28" s="1481">
        <v>5.3333333333333321</v>
      </c>
      <c r="F28" s="1481">
        <v>4.0000000000000027</v>
      </c>
      <c r="G28" s="1481">
        <v>4.0251572327044025</v>
      </c>
      <c r="H28" s="1482">
        <v>159</v>
      </c>
      <c r="I28" s="1470"/>
    </row>
    <row r="29" spans="1:9">
      <c r="A29" s="2104" t="s">
        <v>517</v>
      </c>
      <c r="B29" s="1479" t="s">
        <v>39</v>
      </c>
      <c r="C29" s="1480">
        <v>5.9111111111111114</v>
      </c>
      <c r="D29" s="1481">
        <v>5.8666666666666689</v>
      </c>
      <c r="E29" s="1481">
        <v>5.6111111111111125</v>
      </c>
      <c r="F29" s="1481">
        <v>4.2666666666666675</v>
      </c>
      <c r="G29" s="1481">
        <v>3.86296296296296</v>
      </c>
      <c r="H29" s="1482">
        <v>271</v>
      </c>
      <c r="I29" s="1470"/>
    </row>
    <row r="30" spans="1:9" ht="36">
      <c r="A30" s="2104"/>
      <c r="B30" s="1479" t="s">
        <v>1665</v>
      </c>
      <c r="C30" s="1480">
        <v>5.5348837209302326</v>
      </c>
      <c r="D30" s="1481">
        <v>5.9418604651162781</v>
      </c>
      <c r="E30" s="1481">
        <v>5.1162790697674447</v>
      </c>
      <c r="F30" s="1481">
        <v>2.9534883720930232</v>
      </c>
      <c r="G30" s="1481">
        <v>5.616279069767443</v>
      </c>
      <c r="H30" s="1482">
        <v>86</v>
      </c>
      <c r="I30" s="1470"/>
    </row>
    <row r="31" spans="1:9" ht="36">
      <c r="A31" s="2104"/>
      <c r="B31" s="1479" t="s">
        <v>1666</v>
      </c>
      <c r="C31" s="1480">
        <v>6.2978723404255303</v>
      </c>
      <c r="D31" s="1481">
        <v>6.0638297872340425</v>
      </c>
      <c r="E31" s="1481">
        <v>6.0212765957446797</v>
      </c>
      <c r="F31" s="1481">
        <v>4.3404255319148932</v>
      </c>
      <c r="G31" s="1481">
        <v>3.5957446808510638</v>
      </c>
      <c r="H31" s="1482">
        <v>48</v>
      </c>
      <c r="I31" s="1470"/>
    </row>
    <row r="32" spans="1:9">
      <c r="A32" s="2104"/>
      <c r="B32" s="1479" t="s">
        <v>1667</v>
      </c>
      <c r="C32" s="1480">
        <v>6.208333333333333</v>
      </c>
      <c r="D32" s="1481">
        <v>5.958333333333333</v>
      </c>
      <c r="E32" s="1481">
        <v>5.7499999999999991</v>
      </c>
      <c r="F32" s="1481">
        <v>4.2083333333333339</v>
      </c>
      <c r="G32" s="1481">
        <v>4.083333333333333</v>
      </c>
      <c r="H32" s="1482">
        <v>24</v>
      </c>
      <c r="I32" s="1470"/>
    </row>
    <row r="33" spans="1:9">
      <c r="A33" s="2104"/>
      <c r="B33" s="1479" t="s">
        <v>1668</v>
      </c>
      <c r="C33" s="1480">
        <v>6.2</v>
      </c>
      <c r="D33" s="1481">
        <v>6</v>
      </c>
      <c r="E33" s="1481">
        <v>4.4000000000000004</v>
      </c>
      <c r="F33" s="1481">
        <v>3.2</v>
      </c>
      <c r="G33" s="1481">
        <v>4.4000000000000004</v>
      </c>
      <c r="H33" s="1482">
        <v>5</v>
      </c>
      <c r="I33" s="1470"/>
    </row>
    <row r="34" spans="1:9">
      <c r="A34" s="2104" t="s">
        <v>524</v>
      </c>
      <c r="B34" s="1479" t="s">
        <v>40</v>
      </c>
      <c r="C34" s="1480">
        <v>5.7245508982035931</v>
      </c>
      <c r="D34" s="1481">
        <v>5.8383233532934131</v>
      </c>
      <c r="E34" s="1481">
        <v>5.5149700598802376</v>
      </c>
      <c r="F34" s="1481">
        <v>4.2514970059880239</v>
      </c>
      <c r="G34" s="1481">
        <v>4.0059880239520957</v>
      </c>
      <c r="H34" s="1482">
        <v>167</v>
      </c>
      <c r="I34" s="1470"/>
    </row>
    <row r="35" spans="1:9">
      <c r="A35" s="2104"/>
      <c r="B35" s="1479" t="s">
        <v>41</v>
      </c>
      <c r="C35" s="1480">
        <v>5.8686131386861282</v>
      </c>
      <c r="D35" s="1481">
        <v>5.9562043795620427</v>
      </c>
      <c r="E35" s="1481">
        <v>5.5766423357664241</v>
      </c>
      <c r="F35" s="1481">
        <v>3.9635036496350353</v>
      </c>
      <c r="G35" s="1481">
        <v>4.2262773722627749</v>
      </c>
      <c r="H35" s="1482">
        <v>137</v>
      </c>
      <c r="I35" s="1470"/>
    </row>
    <row r="36" spans="1:9" ht="24.75" thickBot="1">
      <c r="A36" s="2105"/>
      <c r="B36" s="1483" t="s">
        <v>42</v>
      </c>
      <c r="C36" s="1484">
        <v>6.1562500000000036</v>
      </c>
      <c r="D36" s="1485">
        <v>5.9531249999999991</v>
      </c>
      <c r="E36" s="1485">
        <v>5.5703125000000018</v>
      </c>
      <c r="F36" s="1485">
        <v>3.7031249999999996</v>
      </c>
      <c r="G36" s="1485">
        <v>4.4296875000000009</v>
      </c>
      <c r="H36" s="1486">
        <v>128</v>
      </c>
      <c r="I36" s="1470"/>
    </row>
  </sheetData>
  <mergeCells count="11">
    <mergeCell ref="A34:A36"/>
    <mergeCell ref="A1:B2"/>
    <mergeCell ref="A4:A8"/>
    <mergeCell ref="A9:A10"/>
    <mergeCell ref="A11:A12"/>
    <mergeCell ref="A13:A16"/>
    <mergeCell ref="A17:A20"/>
    <mergeCell ref="A21:A23"/>
    <mergeCell ref="A24:A26"/>
    <mergeCell ref="A27:A28"/>
    <mergeCell ref="A29:A33"/>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39997558519241921"/>
  </sheetPr>
  <dimension ref="A1:G36"/>
  <sheetViews>
    <sheetView workbookViewId="0">
      <selection activeCell="N33" sqref="N33"/>
    </sheetView>
  </sheetViews>
  <sheetFormatPr baseColWidth="10" defaultColWidth="9.140625" defaultRowHeight="15"/>
  <cols>
    <col min="1" max="2" width="22.7109375" customWidth="1"/>
    <col min="3" max="3" width="21.140625" customWidth="1"/>
    <col min="4" max="5" width="13.5703125" customWidth="1"/>
    <col min="17" max="17" width="15.28515625" customWidth="1"/>
  </cols>
  <sheetData>
    <row r="1" spans="1:7" ht="61.5" thickTop="1">
      <c r="A1" s="2112" t="s">
        <v>183</v>
      </c>
      <c r="B1" s="2112"/>
      <c r="C1" s="703" t="s">
        <v>698</v>
      </c>
      <c r="D1" s="2114" t="s">
        <v>699</v>
      </c>
      <c r="E1" s="2114"/>
    </row>
    <row r="2" spans="1:7" ht="15" customHeight="1" thickBot="1">
      <c r="A2" s="2113"/>
      <c r="B2" s="2113"/>
      <c r="C2" s="704" t="s">
        <v>648</v>
      </c>
      <c r="D2" s="704" t="s">
        <v>648</v>
      </c>
      <c r="E2" s="704" t="s">
        <v>519</v>
      </c>
      <c r="G2" t="s">
        <v>346</v>
      </c>
    </row>
    <row r="3" spans="1:7" ht="15" customHeight="1" thickTop="1">
      <c r="A3" s="705" t="s">
        <v>392</v>
      </c>
      <c r="B3" s="706" t="s">
        <v>65</v>
      </c>
      <c r="C3" s="707">
        <v>5.5966587112171871</v>
      </c>
      <c r="D3" s="707">
        <v>5.9065420560747643</v>
      </c>
      <c r="E3" s="708">
        <v>434</v>
      </c>
      <c r="G3" t="s">
        <v>347</v>
      </c>
    </row>
    <row r="4" spans="1:7" ht="27.95" customHeight="1">
      <c r="A4" s="2110" t="s">
        <v>8</v>
      </c>
      <c r="B4" s="709" t="s">
        <v>397</v>
      </c>
      <c r="C4" s="710">
        <v>5.7071129707113002</v>
      </c>
      <c r="D4" s="710">
        <v>5.7439024390243922</v>
      </c>
      <c r="E4" s="711">
        <v>249</v>
      </c>
    </row>
    <row r="5" spans="1:7" ht="15" customHeight="1">
      <c r="A5" s="2110"/>
      <c r="B5" s="709" t="s">
        <v>395</v>
      </c>
      <c r="C5" s="710">
        <v>5.365591397849462</v>
      </c>
      <c r="D5" s="710">
        <v>6.2631578947368425</v>
      </c>
      <c r="E5" s="711">
        <v>97</v>
      </c>
    </row>
    <row r="6" spans="1:7" ht="15" customHeight="1">
      <c r="A6" s="2110"/>
      <c r="B6" s="709" t="s">
        <v>393</v>
      </c>
      <c r="C6" s="710">
        <v>5.5106382978723421</v>
      </c>
      <c r="D6" s="710">
        <v>6.0434782608695645</v>
      </c>
      <c r="E6" s="711">
        <v>47</v>
      </c>
    </row>
    <row r="7" spans="1:7" ht="15" customHeight="1">
      <c r="A7" s="2110"/>
      <c r="B7" s="709" t="s">
        <v>394</v>
      </c>
      <c r="C7" s="710">
        <v>5.5428571428571427</v>
      </c>
      <c r="D7" s="710">
        <v>5.8055555555555545</v>
      </c>
      <c r="E7" s="711">
        <v>36</v>
      </c>
    </row>
    <row r="8" spans="1:7" ht="15" customHeight="1">
      <c r="A8" s="2110"/>
      <c r="B8" s="709" t="s">
        <v>396</v>
      </c>
      <c r="C8" s="710">
        <v>5.8</v>
      </c>
      <c r="D8" s="710">
        <v>6.6</v>
      </c>
      <c r="E8" s="711">
        <v>5</v>
      </c>
    </row>
    <row r="9" spans="1:7" ht="15" customHeight="1">
      <c r="A9" s="2110" t="s">
        <v>9</v>
      </c>
      <c r="B9" s="709" t="s">
        <v>11</v>
      </c>
      <c r="C9" s="710">
        <v>5.5790884718498654</v>
      </c>
      <c r="D9" s="710">
        <v>5.9394736842105287</v>
      </c>
      <c r="E9" s="711">
        <v>384</v>
      </c>
    </row>
    <row r="10" spans="1:7" ht="15" customHeight="1">
      <c r="A10" s="2110"/>
      <c r="B10" s="709" t="s">
        <v>10</v>
      </c>
      <c r="C10" s="710">
        <v>5.7391304347826093</v>
      </c>
      <c r="D10" s="710">
        <v>5.6458333333333321</v>
      </c>
      <c r="E10" s="711">
        <v>50</v>
      </c>
    </row>
    <row r="11" spans="1:7" ht="15" customHeight="1">
      <c r="A11" s="2110" t="s">
        <v>521</v>
      </c>
      <c r="B11" s="709" t="s">
        <v>12</v>
      </c>
      <c r="C11" s="710">
        <v>5.3913043478260869</v>
      </c>
      <c r="D11" s="710">
        <v>5.7826086956521738</v>
      </c>
      <c r="E11" s="711">
        <v>23</v>
      </c>
    </row>
    <row r="12" spans="1:7" ht="57" customHeight="1">
      <c r="A12" s="2110"/>
      <c r="B12" s="709" t="s">
        <v>13</v>
      </c>
      <c r="C12" s="710">
        <v>5.6085858585858555</v>
      </c>
      <c r="D12" s="710">
        <v>5.9135802469135781</v>
      </c>
      <c r="E12" s="711">
        <v>410</v>
      </c>
    </row>
    <row r="13" spans="1:7" ht="15" customHeight="1">
      <c r="A13" s="2110" t="s">
        <v>14</v>
      </c>
      <c r="B13" s="709" t="s">
        <v>15</v>
      </c>
      <c r="C13" s="710">
        <v>5.5384615384615383</v>
      </c>
      <c r="D13" s="710">
        <v>6.0151515151515156</v>
      </c>
      <c r="E13" s="711">
        <v>68</v>
      </c>
    </row>
    <row r="14" spans="1:7" ht="27.95" customHeight="1">
      <c r="A14" s="2110"/>
      <c r="B14" s="709" t="s">
        <v>16</v>
      </c>
      <c r="C14" s="710">
        <v>5.700000000000002</v>
      </c>
      <c r="D14" s="710">
        <v>5.8181818181818175</v>
      </c>
      <c r="E14" s="711">
        <v>134</v>
      </c>
    </row>
    <row r="15" spans="1:7" ht="27.95" customHeight="1">
      <c r="A15" s="2110"/>
      <c r="B15" s="709" t="s">
        <v>17</v>
      </c>
      <c r="C15" s="710">
        <v>5.5862068965517242</v>
      </c>
      <c r="D15" s="710">
        <v>5.8916666666666657</v>
      </c>
      <c r="E15" s="711">
        <v>121</v>
      </c>
    </row>
    <row r="16" spans="1:7" ht="15" customHeight="1">
      <c r="A16" s="2110"/>
      <c r="B16" s="709" t="s">
        <v>18</v>
      </c>
      <c r="C16" s="710">
        <v>5.518518518518519</v>
      </c>
      <c r="D16" s="710">
        <v>5.9636363636363656</v>
      </c>
      <c r="E16" s="711">
        <v>111</v>
      </c>
    </row>
    <row r="17" spans="1:5" ht="15" customHeight="1">
      <c r="A17" s="2110" t="s">
        <v>525</v>
      </c>
      <c r="B17" s="709" t="s">
        <v>526</v>
      </c>
      <c r="C17" s="710">
        <v>5.8085106382978733</v>
      </c>
      <c r="D17" s="710">
        <v>5.9361702127659584</v>
      </c>
      <c r="E17" s="711">
        <v>47</v>
      </c>
    </row>
    <row r="18" spans="1:5" ht="15" customHeight="1">
      <c r="A18" s="2110"/>
      <c r="B18" s="709" t="s">
        <v>223</v>
      </c>
      <c r="C18" s="710">
        <v>5.6029411764705896</v>
      </c>
      <c r="D18" s="710">
        <v>6.1111111111111098</v>
      </c>
      <c r="E18" s="711">
        <v>211</v>
      </c>
    </row>
    <row r="19" spans="1:5" ht="27.95" customHeight="1">
      <c r="A19" s="2110"/>
      <c r="B19" s="709" t="s">
        <v>27</v>
      </c>
      <c r="C19" s="710">
        <v>5.5220125786163514</v>
      </c>
      <c r="D19" s="710">
        <v>5.6951219512195133</v>
      </c>
      <c r="E19" s="711">
        <v>164</v>
      </c>
    </row>
    <row r="20" spans="1:5" ht="15" customHeight="1">
      <c r="A20" s="2110"/>
      <c r="B20" s="709" t="s">
        <v>527</v>
      </c>
      <c r="C20" s="710">
        <v>5.6249999999999991</v>
      </c>
      <c r="D20" s="710">
        <v>5.0000000000000009</v>
      </c>
      <c r="E20" s="711">
        <v>9</v>
      </c>
    </row>
    <row r="21" spans="1:5" ht="15" customHeight="1">
      <c r="A21" s="2110" t="s">
        <v>24</v>
      </c>
      <c r="B21" s="709" t="s">
        <v>27</v>
      </c>
      <c r="C21" s="710">
        <v>5.5637393767705436</v>
      </c>
      <c r="D21" s="710">
        <v>5.9111111111111114</v>
      </c>
      <c r="E21" s="711">
        <v>364</v>
      </c>
    </row>
    <row r="22" spans="1:5" ht="15" customHeight="1">
      <c r="A22" s="2110"/>
      <c r="B22" s="709" t="s">
        <v>26</v>
      </c>
      <c r="C22" s="710">
        <v>5.6734693877551008</v>
      </c>
      <c r="D22" s="710">
        <v>5.8571428571428568</v>
      </c>
      <c r="E22" s="711">
        <v>50</v>
      </c>
    </row>
    <row r="23" spans="1:5" ht="15" customHeight="1">
      <c r="A23" s="2110"/>
      <c r="B23" s="709" t="s">
        <v>25</v>
      </c>
      <c r="C23" s="710">
        <v>6.0588235294117645</v>
      </c>
      <c r="D23" s="710">
        <v>5.947368421052631</v>
      </c>
      <c r="E23" s="711">
        <v>20</v>
      </c>
    </row>
    <row r="24" spans="1:5" ht="15" customHeight="1">
      <c r="A24" s="2110" t="s">
        <v>522</v>
      </c>
      <c r="B24" s="709" t="s">
        <v>29</v>
      </c>
      <c r="C24" s="710">
        <v>5.6716417910447747</v>
      </c>
      <c r="D24" s="710">
        <v>6.0742574257425721</v>
      </c>
      <c r="E24" s="711">
        <v>207</v>
      </c>
    </row>
    <row r="25" spans="1:5" ht="15" customHeight="1">
      <c r="A25" s="2110"/>
      <c r="B25" s="709" t="s">
        <v>30</v>
      </c>
      <c r="C25" s="710">
        <v>5.5</v>
      </c>
      <c r="D25" s="710">
        <v>5.4375000000000009</v>
      </c>
      <c r="E25" s="711">
        <v>16</v>
      </c>
    </row>
    <row r="26" spans="1:5" ht="15" customHeight="1">
      <c r="A26" s="2110"/>
      <c r="B26" s="709" t="s">
        <v>31</v>
      </c>
      <c r="C26" s="710">
        <v>5.5297029702970288</v>
      </c>
      <c r="D26" s="710">
        <v>5.78095238095238</v>
      </c>
      <c r="E26" s="711">
        <v>211</v>
      </c>
    </row>
    <row r="27" spans="1:5" ht="15" customHeight="1">
      <c r="A27" s="2110" t="s">
        <v>523</v>
      </c>
      <c r="B27" s="709" t="s">
        <v>34</v>
      </c>
      <c r="C27" s="710">
        <v>5.6551724137931068</v>
      </c>
      <c r="D27" s="710">
        <v>6.0557620817843887</v>
      </c>
      <c r="E27" s="711">
        <v>272</v>
      </c>
    </row>
    <row r="28" spans="1:5" ht="15" customHeight="1">
      <c r="A28" s="2110"/>
      <c r="B28" s="709" t="s">
        <v>33</v>
      </c>
      <c r="C28" s="710">
        <v>5.4968152866242059</v>
      </c>
      <c r="D28" s="710">
        <v>5.6582278481012667</v>
      </c>
      <c r="E28" s="711">
        <v>159</v>
      </c>
    </row>
    <row r="29" spans="1:5" ht="15" customHeight="1">
      <c r="A29" s="2110" t="s">
        <v>517</v>
      </c>
      <c r="B29" s="709" t="s">
        <v>39</v>
      </c>
      <c r="C29" s="710">
        <v>5.5471698113207557</v>
      </c>
      <c r="D29" s="710">
        <v>5.8782287822878239</v>
      </c>
      <c r="E29" s="711">
        <v>276</v>
      </c>
    </row>
    <row r="30" spans="1:5" ht="15" customHeight="1">
      <c r="A30" s="2110"/>
      <c r="B30" s="709" t="s">
        <v>36</v>
      </c>
      <c r="C30" s="710">
        <v>5.5357142857142874</v>
      </c>
      <c r="D30" s="710">
        <v>5.6860465116279064</v>
      </c>
      <c r="E30" s="711">
        <v>86</v>
      </c>
    </row>
    <row r="31" spans="1:5" ht="27.95" customHeight="1">
      <c r="A31" s="2110"/>
      <c r="B31" s="709" t="s">
        <v>37</v>
      </c>
      <c r="C31" s="710">
        <v>5.7173913043478262</v>
      </c>
      <c r="D31" s="710">
        <v>6.255319148936171</v>
      </c>
      <c r="E31" s="711">
        <v>48</v>
      </c>
    </row>
    <row r="32" spans="1:5" ht="15" customHeight="1">
      <c r="A32" s="2110"/>
      <c r="B32" s="709" t="s">
        <v>38</v>
      </c>
      <c r="C32" s="710">
        <v>6.1250000000000009</v>
      </c>
      <c r="D32" s="710">
        <v>6.3333333333333339</v>
      </c>
      <c r="E32" s="711">
        <v>24</v>
      </c>
    </row>
    <row r="33" spans="1:5" ht="24.95" customHeight="1">
      <c r="A33" s="2110" t="s">
        <v>524</v>
      </c>
      <c r="B33" s="709" t="s">
        <v>40</v>
      </c>
      <c r="C33" s="710">
        <v>5.6521739130434812</v>
      </c>
      <c r="D33" s="710">
        <v>5.8536585365853648</v>
      </c>
      <c r="E33" s="711">
        <v>167</v>
      </c>
    </row>
    <row r="34" spans="1:5" ht="24.95" customHeight="1">
      <c r="A34" s="2110"/>
      <c r="B34" s="709" t="s">
        <v>41</v>
      </c>
      <c r="C34" s="710">
        <v>5.5864661654135332</v>
      </c>
      <c r="D34" s="710">
        <v>5.8749999999999982</v>
      </c>
      <c r="E34" s="711">
        <v>137</v>
      </c>
    </row>
    <row r="35" spans="1:5" ht="24.95" customHeight="1" thickBot="1">
      <c r="A35" s="2111"/>
      <c r="B35" s="712" t="s">
        <v>42</v>
      </c>
      <c r="C35" s="713">
        <v>5.5359999999999987</v>
      </c>
      <c r="D35" s="713">
        <v>6.0078125</v>
      </c>
      <c r="E35" s="714">
        <v>128</v>
      </c>
    </row>
    <row r="36" spans="1:5" ht="15.75" thickTop="1"/>
  </sheetData>
  <sortState ref="B49:E52">
    <sortCondition descending="1" ref="E49:E52"/>
  </sortState>
  <mergeCells count="12">
    <mergeCell ref="A29:A32"/>
    <mergeCell ref="A33:A35"/>
    <mergeCell ref="A1:B2"/>
    <mergeCell ref="D1:E1"/>
    <mergeCell ref="A4:A8"/>
    <mergeCell ref="A9:A10"/>
    <mergeCell ref="A11:A12"/>
    <mergeCell ref="A13:A16"/>
    <mergeCell ref="A17:A20"/>
    <mergeCell ref="A21:A23"/>
    <mergeCell ref="A24:A26"/>
    <mergeCell ref="A27:A28"/>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39997558519241921"/>
  </sheetPr>
  <dimension ref="A1:S39"/>
  <sheetViews>
    <sheetView topLeftCell="C4" workbookViewId="0">
      <selection activeCell="L1" sqref="L1"/>
    </sheetView>
  </sheetViews>
  <sheetFormatPr baseColWidth="10" defaultColWidth="9.140625" defaultRowHeight="15"/>
  <cols>
    <col min="1" max="2" width="21.5703125" customWidth="1"/>
    <col min="3" max="6" width="19.42578125" customWidth="1"/>
    <col min="8" max="8" width="20.7109375" customWidth="1"/>
    <col min="10" max="12" width="18.140625" customWidth="1"/>
  </cols>
  <sheetData>
    <row r="1" spans="1:19" ht="110.25" thickTop="1" thickBot="1">
      <c r="A1" s="2117" t="s">
        <v>183</v>
      </c>
      <c r="B1" s="2117"/>
      <c r="C1" s="715" t="s">
        <v>702</v>
      </c>
      <c r="D1" s="715" t="s">
        <v>703</v>
      </c>
      <c r="E1" s="2119" t="s">
        <v>704</v>
      </c>
      <c r="F1" s="2119"/>
      <c r="G1" s="157"/>
      <c r="H1" s="1315" t="s">
        <v>702</v>
      </c>
      <c r="I1" s="1315" t="s">
        <v>703</v>
      </c>
      <c r="J1" s="1805" t="s">
        <v>704</v>
      </c>
      <c r="K1" s="1805"/>
      <c r="O1" s="156" t="s">
        <v>465</v>
      </c>
      <c r="P1" s="244" t="s">
        <v>1610</v>
      </c>
      <c r="Q1" s="238" t="s">
        <v>1540</v>
      </c>
      <c r="R1" s="158" t="s">
        <v>1645</v>
      </c>
      <c r="S1" s="249" t="s">
        <v>1541</v>
      </c>
    </row>
    <row r="2" spans="1:19" ht="16.5" thickTop="1" thickBot="1">
      <c r="A2" s="2118"/>
      <c r="B2" s="2118"/>
      <c r="C2" s="716" t="s">
        <v>648</v>
      </c>
      <c r="D2" s="716" t="s">
        <v>648</v>
      </c>
      <c r="E2" s="716" t="s">
        <v>648</v>
      </c>
      <c r="F2" s="716" t="s">
        <v>519</v>
      </c>
      <c r="G2" s="157"/>
      <c r="H2" s="719">
        <v>6.4629629629629664</v>
      </c>
      <c r="I2" s="719">
        <v>6.363425925925922</v>
      </c>
      <c r="J2" s="719">
        <v>5.7222222222222241</v>
      </c>
      <c r="K2" s="720"/>
      <c r="O2" s="719">
        <v>6.4629629629629664</v>
      </c>
      <c r="P2" s="719">
        <v>6.363425925925922</v>
      </c>
      <c r="Q2" s="693">
        <v>5.810185185185186</v>
      </c>
      <c r="R2" s="719">
        <v>5.7222222222222241</v>
      </c>
      <c r="S2" s="693">
        <v>2.606481481481481</v>
      </c>
    </row>
    <row r="3" spans="1:19" ht="15.75" thickTop="1">
      <c r="A3" s="717" t="s">
        <v>392</v>
      </c>
      <c r="B3" s="718" t="s">
        <v>65</v>
      </c>
      <c r="C3" s="719">
        <v>6.4629629629629664</v>
      </c>
      <c r="D3" s="719">
        <v>6.363425925925922</v>
      </c>
      <c r="E3" s="719">
        <v>5.7222222222222241</v>
      </c>
      <c r="F3" s="720">
        <v>434</v>
      </c>
      <c r="G3" s="157"/>
    </row>
    <row r="4" spans="1:19" ht="24">
      <c r="A4" s="2115" t="s">
        <v>8</v>
      </c>
      <c r="B4" s="721" t="s">
        <v>397</v>
      </c>
      <c r="C4" s="722">
        <v>6.4919354838709689</v>
      </c>
      <c r="D4" s="722">
        <v>6.3709677419354813</v>
      </c>
      <c r="E4" s="722">
        <v>5.6048387096774173</v>
      </c>
      <c r="F4" s="723">
        <v>249</v>
      </c>
      <c r="G4" s="157"/>
    </row>
    <row r="5" spans="1:19">
      <c r="A5" s="2115"/>
      <c r="B5" s="721" t="s">
        <v>395</v>
      </c>
      <c r="C5" s="722">
        <v>6.3854166666666661</v>
      </c>
      <c r="D5" s="722">
        <v>6.3437499999999982</v>
      </c>
      <c r="E5" s="722">
        <v>6.0312500000000009</v>
      </c>
      <c r="F5" s="723">
        <v>97</v>
      </c>
      <c r="G5" s="157"/>
    </row>
    <row r="6" spans="1:19">
      <c r="A6" s="2115"/>
      <c r="B6" s="721" t="s">
        <v>393</v>
      </c>
      <c r="C6" s="722">
        <v>6.5319148936170208</v>
      </c>
      <c r="D6" s="722">
        <v>6.5106382978723403</v>
      </c>
      <c r="E6" s="722">
        <v>5.2978723404255321</v>
      </c>
      <c r="F6" s="723">
        <v>47</v>
      </c>
      <c r="G6" s="157"/>
    </row>
    <row r="7" spans="1:19">
      <c r="A7" s="2115"/>
      <c r="B7" s="721" t="s">
        <v>394</v>
      </c>
      <c r="C7" s="722">
        <v>6.333333333333333</v>
      </c>
      <c r="D7" s="722">
        <v>6.1111111111111125</v>
      </c>
      <c r="E7" s="722">
        <v>6.166666666666667</v>
      </c>
      <c r="F7" s="723">
        <v>36</v>
      </c>
      <c r="G7" s="157"/>
    </row>
    <row r="8" spans="1:19">
      <c r="A8" s="2115"/>
      <c r="B8" s="721" t="s">
        <v>396</v>
      </c>
      <c r="C8" s="722">
        <v>6.8</v>
      </c>
      <c r="D8" s="722">
        <v>6.8</v>
      </c>
      <c r="E8" s="722">
        <v>6.4</v>
      </c>
      <c r="F8" s="723">
        <v>5</v>
      </c>
      <c r="G8" s="157"/>
    </row>
    <row r="9" spans="1:19">
      <c r="A9" s="2115" t="s">
        <v>9</v>
      </c>
      <c r="B9" s="721" t="s">
        <v>11</v>
      </c>
      <c r="C9" s="722">
        <v>6.4699738903394213</v>
      </c>
      <c r="D9" s="722">
        <v>6.3681462140992187</v>
      </c>
      <c r="E9" s="722">
        <v>5.6814621409921688</v>
      </c>
      <c r="F9" s="723">
        <v>384</v>
      </c>
      <c r="G9" s="157"/>
    </row>
    <row r="10" spans="1:19">
      <c r="A10" s="2115"/>
      <c r="B10" s="721" t="s">
        <v>10</v>
      </c>
      <c r="C10" s="722">
        <v>6.4081632653061229</v>
      </c>
      <c r="D10" s="722">
        <v>6.3265306122449001</v>
      </c>
      <c r="E10" s="722">
        <v>6.0408163265306136</v>
      </c>
      <c r="F10" s="723">
        <v>50</v>
      </c>
      <c r="G10" s="157"/>
    </row>
    <row r="11" spans="1:19">
      <c r="A11" s="2115" t="s">
        <v>521</v>
      </c>
      <c r="B11" s="721" t="s">
        <v>12</v>
      </c>
      <c r="C11" s="722">
        <v>6.2173913043478262</v>
      </c>
      <c r="D11" s="722">
        <v>6.1304347826086945</v>
      </c>
      <c r="E11" s="722">
        <v>5.9130434782608701</v>
      </c>
      <c r="F11" s="723">
        <v>23</v>
      </c>
      <c r="G11" s="157"/>
    </row>
    <row r="12" spans="1:19" ht="48">
      <c r="A12" s="2115"/>
      <c r="B12" s="721" t="s">
        <v>13</v>
      </c>
      <c r="C12" s="722">
        <v>6.4767726161369206</v>
      </c>
      <c r="D12" s="722">
        <v>6.3765281173594124</v>
      </c>
      <c r="E12" s="722">
        <v>5.7114914425427887</v>
      </c>
      <c r="F12" s="723">
        <v>410</v>
      </c>
      <c r="G12" s="157"/>
    </row>
    <row r="13" spans="1:19">
      <c r="A13" s="2115" t="s">
        <v>14</v>
      </c>
      <c r="B13" s="721" t="s">
        <v>15</v>
      </c>
      <c r="C13" s="722">
        <v>6.6119402985074638</v>
      </c>
      <c r="D13" s="722">
        <v>6.5820895522388074</v>
      </c>
      <c r="E13" s="722">
        <v>5.522388059701492</v>
      </c>
      <c r="F13" s="723">
        <v>68</v>
      </c>
      <c r="G13" s="157"/>
    </row>
    <row r="14" spans="1:19" ht="24">
      <c r="A14" s="2115"/>
      <c r="B14" s="721" t="s">
        <v>16</v>
      </c>
      <c r="C14" s="722">
        <v>6.4477611940298489</v>
      </c>
      <c r="D14" s="722">
        <v>6.3208955223880592</v>
      </c>
      <c r="E14" s="722">
        <v>5.5373134328358198</v>
      </c>
      <c r="F14" s="723">
        <v>134</v>
      </c>
      <c r="G14" s="157"/>
    </row>
    <row r="15" spans="1:19" ht="24">
      <c r="A15" s="2115"/>
      <c r="B15" s="721" t="s">
        <v>17</v>
      </c>
      <c r="C15" s="722">
        <v>6.5123966942148757</v>
      </c>
      <c r="D15" s="722">
        <v>6.4214876033057857</v>
      </c>
      <c r="E15" s="722">
        <v>5.9008264462809912</v>
      </c>
      <c r="F15" s="723">
        <v>121</v>
      </c>
      <c r="G15" s="157"/>
    </row>
    <row r="16" spans="1:19">
      <c r="A16" s="2115"/>
      <c r="B16" s="721" t="s">
        <v>18</v>
      </c>
      <c r="C16" s="722">
        <v>6.3363636363636342</v>
      </c>
      <c r="D16" s="722">
        <v>6.2181818181818169</v>
      </c>
      <c r="E16" s="722">
        <v>5.8727272727272721</v>
      </c>
      <c r="F16" s="723">
        <v>111</v>
      </c>
      <c r="G16" s="157"/>
    </row>
    <row r="17" spans="1:7">
      <c r="A17" s="2115" t="s">
        <v>525</v>
      </c>
      <c r="B17" s="721" t="s">
        <v>223</v>
      </c>
      <c r="C17" s="722">
        <v>6.5497630331753554</v>
      </c>
      <c r="D17" s="722">
        <v>6.4739336492890978</v>
      </c>
      <c r="E17" s="722">
        <v>5.9620853080568734</v>
      </c>
      <c r="F17" s="723">
        <v>211</v>
      </c>
      <c r="G17" s="157"/>
    </row>
    <row r="18" spans="1:7">
      <c r="A18" s="2115"/>
      <c r="B18" s="721" t="s">
        <v>27</v>
      </c>
      <c r="C18" s="722">
        <v>6.4085365853658534</v>
      </c>
      <c r="D18" s="722">
        <v>6.3353658536585389</v>
      </c>
      <c r="E18" s="722">
        <v>5.3475609756097562</v>
      </c>
      <c r="F18" s="723">
        <v>164</v>
      </c>
      <c r="G18" s="157"/>
    </row>
    <row r="19" spans="1:7">
      <c r="A19" s="2115"/>
      <c r="B19" s="721" t="s">
        <v>526</v>
      </c>
      <c r="C19" s="722">
        <v>6.5319148936170208</v>
      </c>
      <c r="D19" s="722">
        <v>6.2553191489361701</v>
      </c>
      <c r="E19" s="722">
        <v>6.0638297872340434</v>
      </c>
      <c r="F19" s="723">
        <v>47</v>
      </c>
      <c r="G19" s="157"/>
    </row>
    <row r="20" spans="1:7">
      <c r="A20" s="2115"/>
      <c r="B20" s="721" t="s">
        <v>527</v>
      </c>
      <c r="C20" s="722">
        <v>5.1111111111111107</v>
      </c>
      <c r="D20" s="722">
        <v>4.7777777777777777</v>
      </c>
      <c r="E20" s="722">
        <v>5.1111111111111107</v>
      </c>
      <c r="F20" s="723">
        <v>9</v>
      </c>
      <c r="G20" s="157"/>
    </row>
    <row r="21" spans="1:7">
      <c r="A21" s="2115" t="s">
        <v>24</v>
      </c>
      <c r="B21" s="721" t="s">
        <v>27</v>
      </c>
      <c r="C21" s="722">
        <v>6.4890109890109935</v>
      </c>
      <c r="D21" s="722">
        <v>6.414835164835166</v>
      </c>
      <c r="E21" s="722">
        <v>5.6703296703296697</v>
      </c>
      <c r="F21" s="723">
        <v>364</v>
      </c>
      <c r="G21" s="157"/>
    </row>
    <row r="22" spans="1:7">
      <c r="A22" s="2115"/>
      <c r="B22" s="721" t="s">
        <v>26</v>
      </c>
      <c r="C22" s="722">
        <v>6.4897959183673466</v>
      </c>
      <c r="D22" s="722">
        <v>6.1428571428571432</v>
      </c>
      <c r="E22" s="722">
        <v>5.9795918367346941</v>
      </c>
      <c r="F22" s="723">
        <v>50</v>
      </c>
      <c r="G22" s="157"/>
    </row>
    <row r="23" spans="1:7">
      <c r="A23" s="2115"/>
      <c r="B23" s="721" t="s">
        <v>25</v>
      </c>
      <c r="C23" s="722">
        <v>5.8947368421052628</v>
      </c>
      <c r="D23" s="722">
        <v>5.947368421052631</v>
      </c>
      <c r="E23" s="722">
        <v>6.0526315789473673</v>
      </c>
      <c r="F23" s="723">
        <v>20</v>
      </c>
      <c r="G23" s="157"/>
    </row>
    <row r="24" spans="1:7">
      <c r="A24" s="2115" t="s">
        <v>522</v>
      </c>
      <c r="B24" s="721" t="s">
        <v>29</v>
      </c>
      <c r="C24" s="722">
        <v>6.5463414634146329</v>
      </c>
      <c r="D24" s="722">
        <v>6.4000000000000012</v>
      </c>
      <c r="E24" s="722">
        <v>6.0536585365853632</v>
      </c>
      <c r="F24" s="723">
        <v>207</v>
      </c>
      <c r="G24" s="157"/>
    </row>
    <row r="25" spans="1:7">
      <c r="A25" s="2115"/>
      <c r="B25" s="721" t="s">
        <v>30</v>
      </c>
      <c r="C25" s="722">
        <v>6.1874999999999991</v>
      </c>
      <c r="D25" s="722">
        <v>5.875</v>
      </c>
      <c r="E25" s="722">
        <v>5.6875</v>
      </c>
      <c r="F25" s="723">
        <v>16</v>
      </c>
      <c r="G25" s="157"/>
    </row>
    <row r="26" spans="1:7">
      <c r="A26" s="2115"/>
      <c r="B26" s="721" t="s">
        <v>31</v>
      </c>
      <c r="C26" s="722">
        <v>6.4028436018957331</v>
      </c>
      <c r="D26" s="722">
        <v>6.3649289099526083</v>
      </c>
      <c r="E26" s="722">
        <v>5.4028436018957358</v>
      </c>
      <c r="F26" s="723">
        <v>211</v>
      </c>
      <c r="G26" s="157"/>
    </row>
    <row r="27" spans="1:7">
      <c r="A27" s="2115" t="s">
        <v>523</v>
      </c>
      <c r="B27" s="721" t="s">
        <v>34</v>
      </c>
      <c r="C27" s="722">
        <v>6.4558823529411784</v>
      </c>
      <c r="D27" s="722">
        <v>6.3492647058823461</v>
      </c>
      <c r="E27" s="722">
        <v>5.7352941176470571</v>
      </c>
      <c r="F27" s="723">
        <v>272</v>
      </c>
      <c r="G27" s="157"/>
    </row>
    <row r="28" spans="1:7">
      <c r="A28" s="2115"/>
      <c r="B28" s="721" t="s">
        <v>33</v>
      </c>
      <c r="C28" s="722">
        <v>6.4779874213836495</v>
      </c>
      <c r="D28" s="722">
        <v>6.3836477987421389</v>
      </c>
      <c r="E28" s="722">
        <v>5.6981132075471708</v>
      </c>
      <c r="F28" s="723">
        <v>159</v>
      </c>
      <c r="G28" s="157"/>
    </row>
    <row r="29" spans="1:7" ht="15" customHeight="1">
      <c r="A29" s="2115" t="s">
        <v>517</v>
      </c>
      <c r="B29" s="721" t="s">
        <v>39</v>
      </c>
      <c r="C29" s="722">
        <v>6.4363636363636347</v>
      </c>
      <c r="D29" s="722">
        <v>6.3527272727272717</v>
      </c>
      <c r="E29" s="722">
        <v>5.7490909090909073</v>
      </c>
      <c r="F29" s="723">
        <v>276</v>
      </c>
      <c r="G29" s="157"/>
    </row>
    <row r="30" spans="1:7">
      <c r="A30" s="2115"/>
      <c r="B30" s="721" t="s">
        <v>36</v>
      </c>
      <c r="C30" s="722">
        <v>6.4069767441860463</v>
      </c>
      <c r="D30" s="722">
        <v>6.2906976744186052</v>
      </c>
      <c r="E30" s="722">
        <v>5.2906976744186052</v>
      </c>
      <c r="F30" s="723">
        <v>86</v>
      </c>
      <c r="G30" s="157"/>
    </row>
    <row r="31" spans="1:7" ht="24">
      <c r="A31" s="2115"/>
      <c r="B31" s="721" t="s">
        <v>37</v>
      </c>
      <c r="C31" s="722">
        <v>6.7021276595744688</v>
      </c>
      <c r="D31" s="722">
        <v>6.4893617021276579</v>
      </c>
      <c r="E31" s="722">
        <v>6.1914893617021285</v>
      </c>
      <c r="F31" s="723">
        <v>48</v>
      </c>
      <c r="G31" s="157"/>
    </row>
    <row r="32" spans="1:7">
      <c r="A32" s="2115"/>
      <c r="B32" s="721" t="s">
        <v>38</v>
      </c>
      <c r="C32" s="722">
        <v>6.5</v>
      </c>
      <c r="D32" s="722">
        <v>6.5</v>
      </c>
      <c r="E32" s="722">
        <v>6.0416666666666679</v>
      </c>
      <c r="F32" s="723">
        <v>24</v>
      </c>
      <c r="G32" s="157"/>
    </row>
    <row r="33" spans="1:8" ht="15" customHeight="1">
      <c r="A33" s="2115" t="s">
        <v>524</v>
      </c>
      <c r="B33" s="721" t="s">
        <v>40</v>
      </c>
      <c r="C33" s="722">
        <v>6.4131736526946108</v>
      </c>
      <c r="D33" s="722">
        <v>6.2634730538922154</v>
      </c>
      <c r="E33" s="722">
        <v>5.8682634730538874</v>
      </c>
      <c r="F33" s="723">
        <v>167</v>
      </c>
      <c r="G33" s="157"/>
    </row>
    <row r="34" spans="1:8">
      <c r="A34" s="2115"/>
      <c r="B34" s="721" t="s">
        <v>41</v>
      </c>
      <c r="C34" s="722">
        <v>6.481751824817521</v>
      </c>
      <c r="D34" s="722">
        <v>6.3868613138686108</v>
      </c>
      <c r="E34" s="722">
        <v>5.6058394160583962</v>
      </c>
      <c r="F34" s="723">
        <v>137</v>
      </c>
      <c r="G34" s="157"/>
    </row>
    <row r="35" spans="1:8" ht="15.75" thickBot="1">
      <c r="A35" s="2116"/>
      <c r="B35" s="724" t="s">
        <v>42</v>
      </c>
      <c r="C35" s="725">
        <v>6.5078125</v>
      </c>
      <c r="D35" s="725">
        <v>6.4687499999999991</v>
      </c>
      <c r="E35" s="725">
        <v>5.6562499999999982</v>
      </c>
      <c r="F35" s="726">
        <v>128</v>
      </c>
      <c r="G35" s="157"/>
      <c r="H35" s="261" t="s">
        <v>409</v>
      </c>
    </row>
    <row r="36" spans="1:8" ht="15.75" thickTop="1"/>
    <row r="37" spans="1:8" ht="15.75" thickBot="1"/>
    <row r="38" spans="1:8" ht="50.25" thickTop="1" thickBot="1">
      <c r="A38" s="43" t="s">
        <v>1539</v>
      </c>
    </row>
    <row r="39" spans="1:8" ht="15.75" thickTop="1">
      <c r="A39" s="693">
        <v>6.1458333333333339</v>
      </c>
    </row>
  </sheetData>
  <sortState ref="B17:F20">
    <sortCondition descending="1" ref="F17:F20"/>
  </sortState>
  <mergeCells count="12">
    <mergeCell ref="A1:B2"/>
    <mergeCell ref="E1:F1"/>
    <mergeCell ref="A4:A8"/>
    <mergeCell ref="A9:A10"/>
    <mergeCell ref="A27:A28"/>
    <mergeCell ref="A29:A32"/>
    <mergeCell ref="A33:A35"/>
    <mergeCell ref="A11:A12"/>
    <mergeCell ref="A13:A16"/>
    <mergeCell ref="A17:A20"/>
    <mergeCell ref="A21:A23"/>
    <mergeCell ref="A24:A26"/>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39997558519241921"/>
  </sheetPr>
  <dimension ref="A1:V45"/>
  <sheetViews>
    <sheetView topLeftCell="B1" zoomScaleNormal="100" workbookViewId="0">
      <selection activeCell="T24" sqref="T24"/>
    </sheetView>
  </sheetViews>
  <sheetFormatPr baseColWidth="10" defaultColWidth="9.140625" defaultRowHeight="15"/>
  <cols>
    <col min="1" max="2" width="22.7109375" customWidth="1"/>
    <col min="3" max="10" width="12.140625" customWidth="1"/>
    <col min="18" max="18" width="14.5703125" bestFit="1" customWidth="1"/>
    <col min="19" max="19" width="15.5703125" bestFit="1" customWidth="1"/>
    <col min="20" max="20" width="18.85546875" bestFit="1" customWidth="1"/>
  </cols>
  <sheetData>
    <row r="1" spans="1:22" ht="18" customHeight="1" thickBot="1">
      <c r="A1" s="2123" t="s">
        <v>105</v>
      </c>
      <c r="B1" s="2123"/>
      <c r="C1" s="2123"/>
      <c r="D1" s="2123"/>
      <c r="E1" s="2123"/>
      <c r="F1" s="2123"/>
      <c r="G1" s="2123"/>
      <c r="H1" s="2123"/>
      <c r="I1" s="2123"/>
      <c r="J1" s="2123"/>
      <c r="K1" s="727"/>
    </row>
    <row r="2" spans="1:22" ht="15" customHeight="1" thickTop="1">
      <c r="A2" s="2124" t="s">
        <v>183</v>
      </c>
      <c r="B2" s="2124"/>
      <c r="C2" s="2127" t="s">
        <v>524</v>
      </c>
      <c r="D2" s="2127"/>
      <c r="E2" s="2127"/>
      <c r="F2" s="2127"/>
      <c r="G2" s="2127"/>
      <c r="H2" s="2127"/>
      <c r="I2" s="2127"/>
      <c r="J2" s="2127"/>
      <c r="K2" s="727"/>
    </row>
    <row r="3" spans="1:22" ht="15" customHeight="1">
      <c r="A3" s="2125"/>
      <c r="B3" s="2125"/>
      <c r="C3" s="2128" t="s">
        <v>40</v>
      </c>
      <c r="D3" s="2128"/>
      <c r="E3" s="2128" t="s">
        <v>41</v>
      </c>
      <c r="F3" s="2128"/>
      <c r="G3" s="2128" t="s">
        <v>42</v>
      </c>
      <c r="H3" s="2128"/>
      <c r="I3" s="2128" t="s">
        <v>518</v>
      </c>
      <c r="J3" s="2128"/>
      <c r="K3" s="727"/>
    </row>
    <row r="4" spans="1:22" ht="15" customHeight="1" thickBot="1">
      <c r="A4" s="2126"/>
      <c r="B4" s="2126"/>
      <c r="C4" s="728" t="s">
        <v>520</v>
      </c>
      <c r="D4" s="728" t="s">
        <v>519</v>
      </c>
      <c r="E4" s="728" t="s">
        <v>520</v>
      </c>
      <c r="F4" s="728" t="s">
        <v>519</v>
      </c>
      <c r="G4" s="728" t="s">
        <v>520</v>
      </c>
      <c r="H4" s="728" t="s">
        <v>519</v>
      </c>
      <c r="I4" s="728" t="s">
        <v>520</v>
      </c>
      <c r="J4" s="728" t="s">
        <v>519</v>
      </c>
      <c r="K4" s="727"/>
      <c r="T4" s="253" t="s">
        <v>40</v>
      </c>
      <c r="U4" s="254" t="s">
        <v>41</v>
      </c>
      <c r="V4" s="254" t="s">
        <v>42</v>
      </c>
    </row>
    <row r="5" spans="1:22" ht="15" customHeight="1" thickTop="1">
      <c r="A5" s="2122" t="s">
        <v>392</v>
      </c>
      <c r="B5" s="2122"/>
      <c r="C5" s="729">
        <v>0.38657407407407407</v>
      </c>
      <c r="D5" s="730">
        <v>167</v>
      </c>
      <c r="E5" s="729">
        <v>0.31712962962962965</v>
      </c>
      <c r="F5" s="730">
        <v>137</v>
      </c>
      <c r="G5" s="729">
        <v>0.29629629629629628</v>
      </c>
      <c r="H5" s="730">
        <v>128</v>
      </c>
      <c r="I5" s="729">
        <v>1</v>
      </c>
      <c r="J5" s="730">
        <v>432</v>
      </c>
      <c r="K5" s="727"/>
      <c r="T5" s="730">
        <v>167</v>
      </c>
      <c r="U5" s="730">
        <v>137</v>
      </c>
      <c r="V5" s="730">
        <v>128</v>
      </c>
    </row>
    <row r="6" spans="1:22" ht="27.95" customHeight="1" thickBot="1">
      <c r="A6" s="2120" t="s">
        <v>8</v>
      </c>
      <c r="B6" s="731" t="s">
        <v>397</v>
      </c>
      <c r="C6" s="732">
        <v>0.41532258064516125</v>
      </c>
      <c r="D6" s="733">
        <v>103</v>
      </c>
      <c r="E6" s="732">
        <v>0.27016129032258063</v>
      </c>
      <c r="F6" s="733">
        <v>67</v>
      </c>
      <c r="G6" s="732">
        <v>0.31451612903225806</v>
      </c>
      <c r="H6" s="733">
        <v>78</v>
      </c>
      <c r="I6" s="732">
        <v>1</v>
      </c>
      <c r="J6" s="733">
        <v>248</v>
      </c>
      <c r="K6" s="727"/>
    </row>
    <row r="7" spans="1:22" ht="15" customHeight="1" thickTop="1" thickBot="1">
      <c r="A7" s="2120"/>
      <c r="B7" s="731" t="s">
        <v>395</v>
      </c>
      <c r="C7" s="732">
        <v>0.32291666666666674</v>
      </c>
      <c r="D7" s="733">
        <v>31</v>
      </c>
      <c r="E7" s="732">
        <v>0.42708333333333326</v>
      </c>
      <c r="F7" s="733">
        <v>41</v>
      </c>
      <c r="G7" s="732">
        <v>0.25</v>
      </c>
      <c r="H7" s="733">
        <v>24</v>
      </c>
      <c r="I7" s="732">
        <v>1</v>
      </c>
      <c r="J7" s="733">
        <v>96</v>
      </c>
      <c r="K7" s="727"/>
      <c r="T7" s="293" t="s">
        <v>381</v>
      </c>
      <c r="U7" s="729">
        <v>0.38657407407407407</v>
      </c>
    </row>
    <row r="8" spans="1:22" ht="15" customHeight="1" thickTop="1" thickBot="1">
      <c r="A8" s="2120"/>
      <c r="B8" s="731" t="s">
        <v>393</v>
      </c>
      <c r="C8" s="732">
        <v>0.21276595744680851</v>
      </c>
      <c r="D8" s="733">
        <v>10</v>
      </c>
      <c r="E8" s="732">
        <v>0.38297872340425537</v>
      </c>
      <c r="F8" s="733">
        <v>18</v>
      </c>
      <c r="G8" s="732">
        <v>0.40425531914893609</v>
      </c>
      <c r="H8" s="733">
        <v>19</v>
      </c>
      <c r="I8" s="732">
        <v>1</v>
      </c>
      <c r="J8" s="733">
        <v>47</v>
      </c>
      <c r="K8" s="727"/>
      <c r="T8" s="294" t="s">
        <v>382</v>
      </c>
      <c r="U8" s="729">
        <v>0.31712962962962965</v>
      </c>
    </row>
    <row r="9" spans="1:22" ht="15" customHeight="1" thickTop="1">
      <c r="A9" s="2120"/>
      <c r="B9" s="731" t="s">
        <v>394</v>
      </c>
      <c r="C9" s="732">
        <v>0.5</v>
      </c>
      <c r="D9" s="733">
        <v>18</v>
      </c>
      <c r="E9" s="732">
        <v>0.30555555555555558</v>
      </c>
      <c r="F9" s="733">
        <v>11</v>
      </c>
      <c r="G9" s="732">
        <v>0.19444444444444448</v>
      </c>
      <c r="H9" s="733">
        <v>7</v>
      </c>
      <c r="I9" s="732">
        <v>1</v>
      </c>
      <c r="J9" s="733">
        <v>36</v>
      </c>
      <c r="K9" s="727"/>
      <c r="T9" s="294" t="s">
        <v>383</v>
      </c>
      <c r="U9" s="729">
        <v>0.29629629629629628</v>
      </c>
    </row>
    <row r="10" spans="1:22" ht="15" customHeight="1">
      <c r="A10" s="2120"/>
      <c r="B10" s="731" t="s">
        <v>396</v>
      </c>
      <c r="C10" s="732">
        <v>1</v>
      </c>
      <c r="D10" s="733">
        <v>5</v>
      </c>
      <c r="E10" s="732">
        <v>0</v>
      </c>
      <c r="F10" s="733">
        <v>0</v>
      </c>
      <c r="G10" s="732">
        <v>0</v>
      </c>
      <c r="H10" s="733">
        <v>0</v>
      </c>
      <c r="I10" s="732">
        <v>1</v>
      </c>
      <c r="J10" s="733">
        <v>5</v>
      </c>
      <c r="K10" s="727"/>
    </row>
    <row r="11" spans="1:22" ht="15" customHeight="1">
      <c r="A11" s="2120" t="s">
        <v>9</v>
      </c>
      <c r="B11" s="731" t="s">
        <v>11</v>
      </c>
      <c r="C11" s="732">
        <v>0.37859007832898173</v>
      </c>
      <c r="D11" s="733">
        <v>145</v>
      </c>
      <c r="E11" s="732">
        <v>0.30809399477806787</v>
      </c>
      <c r="F11" s="733">
        <v>118</v>
      </c>
      <c r="G11" s="732">
        <v>0.3133159268929504</v>
      </c>
      <c r="H11" s="733">
        <v>120</v>
      </c>
      <c r="I11" s="732">
        <v>1</v>
      </c>
      <c r="J11" s="733">
        <v>383</v>
      </c>
      <c r="K11" s="727"/>
    </row>
    <row r="12" spans="1:22" ht="15" customHeight="1">
      <c r="A12" s="2120"/>
      <c r="B12" s="731" t="s">
        <v>10</v>
      </c>
      <c r="C12" s="732">
        <v>0.44897959183673469</v>
      </c>
      <c r="D12" s="733">
        <v>22</v>
      </c>
      <c r="E12" s="732">
        <v>0.38775510204081631</v>
      </c>
      <c r="F12" s="733">
        <v>19</v>
      </c>
      <c r="G12" s="732">
        <v>0.16326530612244899</v>
      </c>
      <c r="H12" s="733">
        <v>8</v>
      </c>
      <c r="I12" s="732">
        <v>1</v>
      </c>
      <c r="J12" s="733">
        <v>49</v>
      </c>
      <c r="K12" s="727"/>
    </row>
    <row r="13" spans="1:22" ht="15" customHeight="1">
      <c r="A13" s="2120" t="s">
        <v>521</v>
      </c>
      <c r="B13" s="731" t="s">
        <v>12</v>
      </c>
      <c r="C13" s="732">
        <v>0.52173913043478259</v>
      </c>
      <c r="D13" s="733">
        <v>12</v>
      </c>
      <c r="E13" s="732">
        <v>0.13043478260869565</v>
      </c>
      <c r="F13" s="733">
        <v>3</v>
      </c>
      <c r="G13" s="732">
        <v>0.34782608695652173</v>
      </c>
      <c r="H13" s="733">
        <v>8</v>
      </c>
      <c r="I13" s="732">
        <v>1</v>
      </c>
      <c r="J13" s="733">
        <v>23</v>
      </c>
      <c r="K13" s="727"/>
    </row>
    <row r="14" spans="1:22" ht="57" customHeight="1">
      <c r="A14" s="2120"/>
      <c r="B14" s="731" t="s">
        <v>13</v>
      </c>
      <c r="C14" s="732">
        <v>0.37897310513447435</v>
      </c>
      <c r="D14" s="733">
        <v>155</v>
      </c>
      <c r="E14" s="732">
        <v>0.32762836185819066</v>
      </c>
      <c r="F14" s="733">
        <v>134</v>
      </c>
      <c r="G14" s="732">
        <v>0.29339853300733498</v>
      </c>
      <c r="H14" s="733">
        <v>120</v>
      </c>
      <c r="I14" s="732">
        <v>1</v>
      </c>
      <c r="J14" s="733">
        <v>409</v>
      </c>
      <c r="K14" s="727"/>
    </row>
    <row r="15" spans="1:22" ht="15" customHeight="1">
      <c r="A15" s="2120" t="s">
        <v>14</v>
      </c>
      <c r="B15" s="731" t="s">
        <v>15</v>
      </c>
      <c r="C15" s="732">
        <v>0.32835820895522388</v>
      </c>
      <c r="D15" s="733">
        <v>22</v>
      </c>
      <c r="E15" s="732">
        <v>0.28358208955223879</v>
      </c>
      <c r="F15" s="733">
        <v>19</v>
      </c>
      <c r="G15" s="732">
        <v>0.38805970149253732</v>
      </c>
      <c r="H15" s="733">
        <v>26</v>
      </c>
      <c r="I15" s="732">
        <v>1</v>
      </c>
      <c r="J15" s="733">
        <v>67</v>
      </c>
      <c r="K15" s="727"/>
    </row>
    <row r="16" spans="1:22" ht="27.95" customHeight="1">
      <c r="A16" s="2120"/>
      <c r="B16" s="731" t="s">
        <v>16</v>
      </c>
      <c r="C16" s="732">
        <v>0.41044776119402987</v>
      </c>
      <c r="D16" s="733">
        <v>55</v>
      </c>
      <c r="E16" s="732">
        <v>0.27611940298507465</v>
      </c>
      <c r="F16" s="733">
        <v>37</v>
      </c>
      <c r="G16" s="732">
        <v>0.31343283582089554</v>
      </c>
      <c r="H16" s="733">
        <v>42</v>
      </c>
      <c r="I16" s="732">
        <v>1</v>
      </c>
      <c r="J16" s="733">
        <v>134</v>
      </c>
      <c r="K16" s="727"/>
    </row>
    <row r="17" spans="1:21" ht="27.95" customHeight="1">
      <c r="A17" s="2120"/>
      <c r="B17" s="731" t="s">
        <v>17</v>
      </c>
      <c r="C17" s="732">
        <v>0.38016528925619836</v>
      </c>
      <c r="D17" s="733">
        <v>46</v>
      </c>
      <c r="E17" s="732">
        <v>0.38016528925619836</v>
      </c>
      <c r="F17" s="733">
        <v>46</v>
      </c>
      <c r="G17" s="732">
        <v>0.23966942148760331</v>
      </c>
      <c r="H17" s="733">
        <v>29</v>
      </c>
      <c r="I17" s="732">
        <v>1</v>
      </c>
      <c r="J17" s="733">
        <v>121</v>
      </c>
      <c r="K17" s="727"/>
    </row>
    <row r="18" spans="1:21" ht="31.5" customHeight="1">
      <c r="A18" s="2120"/>
      <c r="B18" s="731" t="s">
        <v>18</v>
      </c>
      <c r="C18" s="732">
        <v>0.4</v>
      </c>
      <c r="D18" s="733">
        <v>44</v>
      </c>
      <c r="E18" s="732">
        <v>0.31818181818181818</v>
      </c>
      <c r="F18" s="733">
        <v>35</v>
      </c>
      <c r="G18" s="732">
        <v>0.2818181818181818</v>
      </c>
      <c r="H18" s="733">
        <v>31</v>
      </c>
      <c r="I18" s="732">
        <v>1</v>
      </c>
      <c r="J18" s="733">
        <v>110</v>
      </c>
      <c r="K18" s="727"/>
      <c r="T18" t="s">
        <v>350</v>
      </c>
      <c r="U18" s="245"/>
    </row>
    <row r="19" spans="1:21" ht="15" customHeight="1">
      <c r="A19" s="2120" t="s">
        <v>525</v>
      </c>
      <c r="B19" s="731" t="s">
        <v>223</v>
      </c>
      <c r="C19" s="732">
        <v>0.41232227488151657</v>
      </c>
      <c r="D19" s="733">
        <v>87</v>
      </c>
      <c r="E19" s="732">
        <v>0.32701421800947872</v>
      </c>
      <c r="F19" s="733">
        <v>69</v>
      </c>
      <c r="G19" s="732">
        <v>0.26066350710900477</v>
      </c>
      <c r="H19" s="733">
        <v>55</v>
      </c>
      <c r="I19" s="732">
        <v>1</v>
      </c>
      <c r="J19" s="733">
        <v>211</v>
      </c>
      <c r="K19" s="727"/>
    </row>
    <row r="20" spans="1:21" ht="15" customHeight="1">
      <c r="A20" s="2120"/>
      <c r="B20" s="731" t="s">
        <v>27</v>
      </c>
      <c r="C20" s="732">
        <v>0.31707317073170732</v>
      </c>
      <c r="D20" s="733">
        <v>52</v>
      </c>
      <c r="E20" s="732">
        <v>0.32926829268292684</v>
      </c>
      <c r="F20" s="733">
        <v>54</v>
      </c>
      <c r="G20" s="732">
        <v>0.35365853658536589</v>
      </c>
      <c r="H20" s="733">
        <v>58</v>
      </c>
      <c r="I20" s="732">
        <v>1</v>
      </c>
      <c r="J20" s="733">
        <v>164</v>
      </c>
      <c r="K20" s="727"/>
    </row>
    <row r="21" spans="1:21" ht="27.95" customHeight="1">
      <c r="A21" s="2120"/>
      <c r="B21" s="731" t="s">
        <v>526</v>
      </c>
      <c r="C21" s="732">
        <v>0.48936170212765956</v>
      </c>
      <c r="D21" s="733">
        <v>23</v>
      </c>
      <c r="E21" s="732">
        <v>0.25531914893617019</v>
      </c>
      <c r="F21" s="733">
        <v>12</v>
      </c>
      <c r="G21" s="732">
        <v>0.25531914893617019</v>
      </c>
      <c r="H21" s="733">
        <v>12</v>
      </c>
      <c r="I21" s="732">
        <v>1</v>
      </c>
      <c r="J21" s="733">
        <v>47</v>
      </c>
      <c r="K21" s="727"/>
    </row>
    <row r="22" spans="1:21" ht="15" customHeight="1">
      <c r="A22" s="2120"/>
      <c r="B22" s="731" t="s">
        <v>527</v>
      </c>
      <c r="C22" s="732">
        <v>0.55555555555555558</v>
      </c>
      <c r="D22" s="733">
        <v>5</v>
      </c>
      <c r="E22" s="732">
        <v>0.22222222222222221</v>
      </c>
      <c r="F22" s="733">
        <v>2</v>
      </c>
      <c r="G22" s="732">
        <v>0.22222222222222221</v>
      </c>
      <c r="H22" s="733">
        <v>2</v>
      </c>
      <c r="I22" s="732">
        <v>1</v>
      </c>
      <c r="J22" s="733">
        <v>9</v>
      </c>
      <c r="K22" s="727"/>
    </row>
    <row r="23" spans="1:21" ht="15" customHeight="1">
      <c r="A23" s="2120" t="s">
        <v>24</v>
      </c>
      <c r="B23" s="731" t="s">
        <v>27</v>
      </c>
      <c r="C23" s="732">
        <v>0.37362637362637363</v>
      </c>
      <c r="D23" s="733">
        <v>136</v>
      </c>
      <c r="E23" s="732">
        <v>0.32692307692307693</v>
      </c>
      <c r="F23" s="733">
        <v>119</v>
      </c>
      <c r="G23" s="732">
        <v>0.29945054945054944</v>
      </c>
      <c r="H23" s="733">
        <v>109</v>
      </c>
      <c r="I23" s="732">
        <v>1</v>
      </c>
      <c r="J23" s="733">
        <v>364</v>
      </c>
      <c r="K23" s="727"/>
    </row>
    <row r="24" spans="1:21" ht="15" customHeight="1">
      <c r="A24" s="2120"/>
      <c r="B24" s="731" t="s">
        <v>26</v>
      </c>
      <c r="C24" s="732">
        <v>0.46938775510204084</v>
      </c>
      <c r="D24" s="733">
        <v>23</v>
      </c>
      <c r="E24" s="732">
        <v>0.26530612244897961</v>
      </c>
      <c r="F24" s="733">
        <v>13</v>
      </c>
      <c r="G24" s="732">
        <v>0.26530612244897961</v>
      </c>
      <c r="H24" s="733">
        <v>13</v>
      </c>
      <c r="I24" s="732">
        <v>1</v>
      </c>
      <c r="J24" s="733">
        <v>49</v>
      </c>
      <c r="K24" s="727"/>
    </row>
    <row r="25" spans="1:21" ht="15" customHeight="1">
      <c r="A25" s="2120"/>
      <c r="B25" s="731" t="s">
        <v>25</v>
      </c>
      <c r="C25" s="732">
        <v>0.42105263157894735</v>
      </c>
      <c r="D25" s="733">
        <v>8</v>
      </c>
      <c r="E25" s="732">
        <v>0.26315789473684209</v>
      </c>
      <c r="F25" s="733">
        <v>5</v>
      </c>
      <c r="G25" s="732">
        <v>0.31578947368421051</v>
      </c>
      <c r="H25" s="733">
        <v>6</v>
      </c>
      <c r="I25" s="732">
        <v>1</v>
      </c>
      <c r="J25" s="733">
        <v>19</v>
      </c>
      <c r="K25" s="727"/>
    </row>
    <row r="26" spans="1:21" ht="15" customHeight="1">
      <c r="A26" s="2120" t="s">
        <v>522</v>
      </c>
      <c r="B26" s="731" t="s">
        <v>29</v>
      </c>
      <c r="C26" s="732">
        <v>0.4390243902439025</v>
      </c>
      <c r="D26" s="733">
        <v>90</v>
      </c>
      <c r="E26" s="732">
        <v>0.31219512195121951</v>
      </c>
      <c r="F26" s="733">
        <v>64</v>
      </c>
      <c r="G26" s="732">
        <v>0.24878048780487805</v>
      </c>
      <c r="H26" s="733">
        <v>51</v>
      </c>
      <c r="I26" s="732">
        <v>1</v>
      </c>
      <c r="J26" s="733">
        <v>205</v>
      </c>
      <c r="K26" s="727"/>
    </row>
    <row r="27" spans="1:21" ht="15" customHeight="1">
      <c r="A27" s="2120"/>
      <c r="B27" s="731" t="s">
        <v>30</v>
      </c>
      <c r="C27" s="732">
        <v>0.5625</v>
      </c>
      <c r="D27" s="733">
        <v>9</v>
      </c>
      <c r="E27" s="732">
        <v>0.1875</v>
      </c>
      <c r="F27" s="733">
        <v>3</v>
      </c>
      <c r="G27" s="732">
        <v>0.25</v>
      </c>
      <c r="H27" s="733">
        <v>4</v>
      </c>
      <c r="I27" s="732">
        <v>1</v>
      </c>
      <c r="J27" s="733">
        <v>16</v>
      </c>
      <c r="K27" s="727"/>
    </row>
    <row r="28" spans="1:21" ht="15" customHeight="1">
      <c r="A28" s="2120"/>
      <c r="B28" s="731" t="s">
        <v>31</v>
      </c>
      <c r="C28" s="732">
        <v>0.32227488151658767</v>
      </c>
      <c r="D28" s="733">
        <v>68</v>
      </c>
      <c r="E28" s="732">
        <v>0.33175355450236965</v>
      </c>
      <c r="F28" s="733">
        <v>70</v>
      </c>
      <c r="G28" s="732">
        <v>0.34597156398104267</v>
      </c>
      <c r="H28" s="733">
        <v>73</v>
      </c>
      <c r="I28" s="732">
        <v>1</v>
      </c>
      <c r="J28" s="733">
        <v>211</v>
      </c>
      <c r="K28" s="727"/>
    </row>
    <row r="29" spans="1:21" ht="15" customHeight="1">
      <c r="A29" s="2120" t="s">
        <v>523</v>
      </c>
      <c r="B29" s="731" t="s">
        <v>34</v>
      </c>
      <c r="C29" s="732">
        <v>0.38602941176470584</v>
      </c>
      <c r="D29" s="733">
        <v>105</v>
      </c>
      <c r="E29" s="732">
        <v>0.31617647058823528</v>
      </c>
      <c r="F29" s="733">
        <v>86</v>
      </c>
      <c r="G29" s="732">
        <v>0.29779411764705882</v>
      </c>
      <c r="H29" s="733">
        <v>81</v>
      </c>
      <c r="I29" s="732">
        <v>1</v>
      </c>
      <c r="J29" s="733">
        <v>272</v>
      </c>
      <c r="K29" s="727"/>
    </row>
    <row r="30" spans="1:21" ht="15" customHeight="1">
      <c r="A30" s="2120"/>
      <c r="B30" s="734" t="s">
        <v>33</v>
      </c>
      <c r="C30" s="735">
        <v>0.38993710691823902</v>
      </c>
      <c r="D30" s="736">
        <v>62</v>
      </c>
      <c r="E30" s="735">
        <v>0.32075471698113206</v>
      </c>
      <c r="F30" s="736">
        <v>51</v>
      </c>
      <c r="G30" s="735">
        <v>0.28930817610062892</v>
      </c>
      <c r="H30" s="736">
        <v>46</v>
      </c>
      <c r="I30" s="735">
        <v>1</v>
      </c>
      <c r="J30" s="736">
        <v>159</v>
      </c>
      <c r="K30" s="727"/>
    </row>
    <row r="31" spans="1:21" s="234" customFormat="1" ht="15" customHeight="1">
      <c r="A31" s="2120" t="s">
        <v>517</v>
      </c>
      <c r="B31" s="738" t="s">
        <v>39</v>
      </c>
      <c r="C31" s="739">
        <v>0.42545454545454547</v>
      </c>
      <c r="D31" s="740">
        <v>117</v>
      </c>
      <c r="E31" s="739">
        <v>0.31272727272727274</v>
      </c>
      <c r="F31" s="740">
        <v>86</v>
      </c>
      <c r="G31" s="739">
        <v>0.26181818181818184</v>
      </c>
      <c r="H31" s="740">
        <v>72</v>
      </c>
      <c r="I31" s="739">
        <v>1</v>
      </c>
      <c r="J31" s="740">
        <v>275</v>
      </c>
      <c r="K31" s="737"/>
    </row>
    <row r="32" spans="1:21" ht="15" customHeight="1">
      <c r="A32" s="2120"/>
      <c r="B32" s="738" t="s">
        <v>36</v>
      </c>
      <c r="C32" s="739">
        <v>0.31395348837209303</v>
      </c>
      <c r="D32" s="740">
        <v>27</v>
      </c>
      <c r="E32" s="739">
        <v>0.32558139534883723</v>
      </c>
      <c r="F32" s="740">
        <v>28</v>
      </c>
      <c r="G32" s="739">
        <v>0.36046511627906974</v>
      </c>
      <c r="H32" s="740">
        <v>31</v>
      </c>
      <c r="I32" s="739">
        <v>1</v>
      </c>
      <c r="J32" s="740">
        <v>86</v>
      </c>
      <c r="K32" s="727"/>
    </row>
    <row r="33" spans="1:11" ht="27.95" customHeight="1">
      <c r="A33" s="2120"/>
      <c r="B33" s="738" t="s">
        <v>37</v>
      </c>
      <c r="C33" s="739">
        <v>0.31914893617021278</v>
      </c>
      <c r="D33" s="740">
        <v>15</v>
      </c>
      <c r="E33" s="739">
        <v>0.31914893617021278</v>
      </c>
      <c r="F33" s="740">
        <v>15</v>
      </c>
      <c r="G33" s="739">
        <v>0.36170212765957449</v>
      </c>
      <c r="H33" s="740">
        <v>17</v>
      </c>
      <c r="I33" s="739">
        <v>1</v>
      </c>
      <c r="J33" s="740">
        <v>47</v>
      </c>
      <c r="K33" s="727"/>
    </row>
    <row r="34" spans="1:11" ht="15" customHeight="1" thickBot="1">
      <c r="A34" s="2121"/>
      <c r="B34" s="741" t="s">
        <v>38</v>
      </c>
      <c r="C34" s="742">
        <v>0.33333333333333326</v>
      </c>
      <c r="D34" s="743">
        <v>8</v>
      </c>
      <c r="E34" s="742">
        <v>0.33333333333333326</v>
      </c>
      <c r="F34" s="743">
        <v>8</v>
      </c>
      <c r="G34" s="742">
        <v>0.33333333333333326</v>
      </c>
      <c r="H34" s="743">
        <v>8</v>
      </c>
      <c r="I34" s="742">
        <v>1</v>
      </c>
      <c r="J34" s="743">
        <v>24</v>
      </c>
      <c r="K34" s="727"/>
    </row>
    <row r="35" spans="1:11" ht="15.75" thickTop="1"/>
    <row r="41" spans="1:11">
      <c r="A41" s="44"/>
    </row>
    <row r="42" spans="1:11">
      <c r="A42" s="44"/>
    </row>
    <row r="43" spans="1:11">
      <c r="A43" s="44"/>
    </row>
    <row r="44" spans="1:11">
      <c r="A44" s="44"/>
    </row>
    <row r="45" spans="1:11">
      <c r="A45" s="44"/>
    </row>
  </sheetData>
  <sortState ref="B19:J22">
    <sortCondition descending="1" ref="J19:J22"/>
  </sortState>
  <mergeCells count="17">
    <mergeCell ref="A1:J1"/>
    <mergeCell ref="A2:B4"/>
    <mergeCell ref="C2:J2"/>
    <mergeCell ref="C3:D3"/>
    <mergeCell ref="E3:F3"/>
    <mergeCell ref="G3:H3"/>
    <mergeCell ref="I3:J3"/>
    <mergeCell ref="A5:B5"/>
    <mergeCell ref="A6:A10"/>
    <mergeCell ref="A11:A12"/>
    <mergeCell ref="A13:A14"/>
    <mergeCell ref="A15:A18"/>
    <mergeCell ref="A19:A22"/>
    <mergeCell ref="A23:A25"/>
    <mergeCell ref="A26:A28"/>
    <mergeCell ref="A29:A30"/>
    <mergeCell ref="A31:A3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tint="0.39997558519241921"/>
  </sheetPr>
  <dimension ref="A1:Y38"/>
  <sheetViews>
    <sheetView zoomScale="70" zoomScaleNormal="70" workbookViewId="0">
      <selection activeCell="P18" sqref="P18"/>
    </sheetView>
  </sheetViews>
  <sheetFormatPr baseColWidth="10" defaultColWidth="9.140625" defaultRowHeight="15"/>
  <cols>
    <col min="1" max="2" width="20.7109375" customWidth="1"/>
    <col min="3" max="10" width="17" customWidth="1"/>
    <col min="12" max="12" width="11" customWidth="1"/>
    <col min="13" max="13" width="16.140625" customWidth="1"/>
    <col min="14" max="14" width="15.85546875" customWidth="1"/>
    <col min="15" max="15" width="11.28515625" customWidth="1"/>
    <col min="16" max="16" width="15.5703125" customWidth="1"/>
    <col min="17" max="17" width="14" customWidth="1"/>
    <col min="20" max="20" width="23.140625" customWidth="1"/>
    <col min="21" max="21" width="21.140625" customWidth="1"/>
    <col min="22" max="22" width="18.140625" customWidth="1"/>
  </cols>
  <sheetData>
    <row r="1" spans="1:25" ht="15.75" thickBot="1">
      <c r="A1" s="2129" t="s">
        <v>191</v>
      </c>
      <c r="B1" s="2129"/>
      <c r="C1" s="2129"/>
      <c r="D1" s="2129"/>
      <c r="E1" s="2129"/>
      <c r="F1" s="2129"/>
      <c r="G1" s="2129"/>
      <c r="H1" s="2129"/>
      <c r="I1" s="2129"/>
      <c r="J1" s="2129"/>
      <c r="K1" s="159"/>
    </row>
    <row r="2" spans="1:25" ht="15.75" thickTop="1">
      <c r="A2" s="2130" t="s">
        <v>183</v>
      </c>
      <c r="B2" s="2130"/>
      <c r="C2" s="2133" t="s">
        <v>192</v>
      </c>
      <c r="D2" s="2133"/>
      <c r="E2" s="2133"/>
      <c r="F2" s="2133"/>
      <c r="G2" s="2133"/>
      <c r="H2" s="2133"/>
      <c r="I2" s="2133"/>
      <c r="J2" s="2133"/>
      <c r="K2" s="159"/>
      <c r="Q2" s="268"/>
      <c r="R2" s="268"/>
      <c r="S2" s="268"/>
      <c r="T2" s="268"/>
    </row>
    <row r="3" spans="1:25" ht="24.75">
      <c r="A3" s="2131"/>
      <c r="B3" s="2131"/>
      <c r="C3" s="2134" t="s">
        <v>108</v>
      </c>
      <c r="D3" s="2134"/>
      <c r="E3" s="2134" t="s">
        <v>109</v>
      </c>
      <c r="F3" s="2134"/>
      <c r="G3" s="2134" t="s">
        <v>110</v>
      </c>
      <c r="H3" s="2134"/>
      <c r="I3" s="2134" t="s">
        <v>518</v>
      </c>
      <c r="J3" s="2134"/>
      <c r="K3" s="159"/>
      <c r="R3" s="1814"/>
      <c r="S3" s="1814"/>
      <c r="T3" s="1810"/>
      <c r="U3" s="1811" t="s">
        <v>1542</v>
      </c>
      <c r="V3" s="1812" t="s">
        <v>1503</v>
      </c>
    </row>
    <row r="4" spans="1:25" ht="25.5" thickBot="1">
      <c r="A4" s="2132"/>
      <c r="B4" s="2132"/>
      <c r="C4" s="744" t="s">
        <v>520</v>
      </c>
      <c r="D4" s="744" t="s">
        <v>519</v>
      </c>
      <c r="E4" s="744" t="s">
        <v>520</v>
      </c>
      <c r="F4" s="744" t="s">
        <v>519</v>
      </c>
      <c r="G4" s="744" t="s">
        <v>520</v>
      </c>
      <c r="H4" s="744" t="s">
        <v>519</v>
      </c>
      <c r="I4" s="744" t="s">
        <v>520</v>
      </c>
      <c r="J4" s="744" t="s">
        <v>519</v>
      </c>
      <c r="K4" s="159"/>
      <c r="T4" s="1813" t="s">
        <v>348</v>
      </c>
      <c r="U4" s="1808">
        <f t="shared" ref="U4:V6" si="0">T8*100</f>
        <v>2.3148148148148149</v>
      </c>
      <c r="V4" s="1808">
        <f t="shared" si="0"/>
        <v>60.879629629629626</v>
      </c>
    </row>
    <row r="5" spans="1:25" ht="37.5" thickTop="1">
      <c r="A5" s="2137" t="s">
        <v>392</v>
      </c>
      <c r="B5" s="2137"/>
      <c r="C5" s="745">
        <v>2.314814814814815E-2</v>
      </c>
      <c r="D5" s="746">
        <v>10</v>
      </c>
      <c r="E5" s="745">
        <v>9.4907407407407399E-2</v>
      </c>
      <c r="F5" s="746">
        <v>41</v>
      </c>
      <c r="G5" s="745">
        <v>0.88194444444444442</v>
      </c>
      <c r="H5" s="746">
        <v>381</v>
      </c>
      <c r="I5" s="745">
        <v>1</v>
      </c>
      <c r="J5" s="746">
        <v>432</v>
      </c>
      <c r="K5" s="159"/>
      <c r="T5" s="1813" t="s">
        <v>516</v>
      </c>
      <c r="U5" s="1808">
        <f t="shared" si="0"/>
        <v>9.4907407407407405</v>
      </c>
      <c r="V5" s="1808">
        <f t="shared" si="0"/>
        <v>29.629629629629626</v>
      </c>
    </row>
    <row r="6" spans="1:25" ht="24.75">
      <c r="A6" s="2135" t="s">
        <v>8</v>
      </c>
      <c r="B6" s="747" t="s">
        <v>397</v>
      </c>
      <c r="C6" s="748">
        <v>2.4193548387096774E-2</v>
      </c>
      <c r="D6" s="749">
        <v>6</v>
      </c>
      <c r="E6" s="748">
        <v>0.12096774193548387</v>
      </c>
      <c r="F6" s="749">
        <v>30</v>
      </c>
      <c r="G6" s="748">
        <v>0.85483870967741937</v>
      </c>
      <c r="H6" s="749">
        <v>212</v>
      </c>
      <c r="I6" s="748">
        <v>1</v>
      </c>
      <c r="J6" s="749">
        <v>248</v>
      </c>
      <c r="K6" s="159"/>
      <c r="T6" s="1813" t="s">
        <v>349</v>
      </c>
      <c r="U6" s="1808">
        <f t="shared" si="0"/>
        <v>88.194444444444443</v>
      </c>
      <c r="V6" s="1808">
        <f t="shared" si="0"/>
        <v>9.4907407407407405</v>
      </c>
    </row>
    <row r="7" spans="1:25">
      <c r="A7" s="2135"/>
      <c r="B7" s="747" t="s">
        <v>395</v>
      </c>
      <c r="C7" s="748">
        <v>1.0416666666666664E-2</v>
      </c>
      <c r="D7" s="749">
        <v>1</v>
      </c>
      <c r="E7" s="748">
        <v>2.0833333333333329E-2</v>
      </c>
      <c r="F7" s="749">
        <v>2</v>
      </c>
      <c r="G7" s="748">
        <v>0.96875</v>
      </c>
      <c r="H7" s="749">
        <v>93</v>
      </c>
      <c r="I7" s="748">
        <v>1</v>
      </c>
      <c r="J7" s="749">
        <v>96</v>
      </c>
      <c r="K7" s="159"/>
    </row>
    <row r="8" spans="1:25">
      <c r="A8" s="2135"/>
      <c r="B8" s="747" t="s">
        <v>393</v>
      </c>
      <c r="C8" s="748">
        <v>2.1276595744680851E-2</v>
      </c>
      <c r="D8" s="749">
        <v>1</v>
      </c>
      <c r="E8" s="748">
        <v>0.10638297872340426</v>
      </c>
      <c r="F8" s="749">
        <v>5</v>
      </c>
      <c r="G8" s="748">
        <v>0.87234042553191504</v>
      </c>
      <c r="H8" s="749">
        <v>41</v>
      </c>
      <c r="I8" s="748">
        <v>1</v>
      </c>
      <c r="J8" s="749">
        <v>47</v>
      </c>
      <c r="K8" s="159"/>
      <c r="T8" s="1808">
        <v>2.314814814814815E-2</v>
      </c>
      <c r="U8" s="1809">
        <v>0.60879629629629628</v>
      </c>
    </row>
    <row r="9" spans="1:25">
      <c r="A9" s="2135"/>
      <c r="B9" s="747" t="s">
        <v>394</v>
      </c>
      <c r="C9" s="748">
        <v>5.5555555555555552E-2</v>
      </c>
      <c r="D9" s="749">
        <v>2</v>
      </c>
      <c r="E9" s="748">
        <v>0.1111111111111111</v>
      </c>
      <c r="F9" s="749">
        <v>4</v>
      </c>
      <c r="G9" s="748">
        <v>0.83333333333333348</v>
      </c>
      <c r="H9" s="749">
        <v>30</v>
      </c>
      <c r="I9" s="748">
        <v>1</v>
      </c>
      <c r="J9" s="749">
        <v>36</v>
      </c>
      <c r="K9" s="159"/>
      <c r="T9" s="1808">
        <v>9.4907407407407399E-2</v>
      </c>
      <c r="U9" s="1809">
        <v>0.29629629629629628</v>
      </c>
      <c r="V9" s="262"/>
      <c r="W9" s="262"/>
      <c r="X9" s="262"/>
      <c r="Y9" s="262"/>
    </row>
    <row r="10" spans="1:25">
      <c r="A10" s="2135"/>
      <c r="B10" s="747" t="s">
        <v>396</v>
      </c>
      <c r="C10" s="748">
        <v>0</v>
      </c>
      <c r="D10" s="749">
        <v>0</v>
      </c>
      <c r="E10" s="748">
        <v>0</v>
      </c>
      <c r="F10" s="749">
        <v>0</v>
      </c>
      <c r="G10" s="748">
        <v>1</v>
      </c>
      <c r="H10" s="749">
        <v>5</v>
      </c>
      <c r="I10" s="748">
        <v>1</v>
      </c>
      <c r="J10" s="749">
        <v>5</v>
      </c>
      <c r="K10" s="159"/>
      <c r="T10" s="1808">
        <v>0.88194444444444442</v>
      </c>
      <c r="U10" s="1809">
        <v>9.4907407407407399E-2</v>
      </c>
      <c r="V10" s="268"/>
    </row>
    <row r="11" spans="1:25">
      <c r="A11" s="2135" t="s">
        <v>9</v>
      </c>
      <c r="B11" s="747" t="s">
        <v>11</v>
      </c>
      <c r="C11" s="748">
        <v>2.6109660574412531E-2</v>
      </c>
      <c r="D11" s="749">
        <v>10</v>
      </c>
      <c r="E11" s="748">
        <v>8.8772845953002597E-2</v>
      </c>
      <c r="F11" s="749">
        <v>34</v>
      </c>
      <c r="G11" s="748">
        <v>0.88511749347258484</v>
      </c>
      <c r="H11" s="749">
        <v>339</v>
      </c>
      <c r="I11" s="748">
        <v>1</v>
      </c>
      <c r="J11" s="749">
        <v>383</v>
      </c>
      <c r="K11" s="159"/>
      <c r="U11" s="1806"/>
      <c r="V11" s="1807"/>
    </row>
    <row r="12" spans="1:25">
      <c r="A12" s="2135"/>
      <c r="B12" s="747" t="s">
        <v>10</v>
      </c>
      <c r="C12" s="748">
        <v>0</v>
      </c>
      <c r="D12" s="749">
        <v>0</v>
      </c>
      <c r="E12" s="748">
        <v>0.14285714285714285</v>
      </c>
      <c r="F12" s="749">
        <v>7</v>
      </c>
      <c r="G12" s="748">
        <v>0.8571428571428571</v>
      </c>
      <c r="H12" s="749">
        <v>42</v>
      </c>
      <c r="I12" s="748">
        <v>1</v>
      </c>
      <c r="J12" s="749">
        <v>49</v>
      </c>
      <c r="K12" s="159"/>
    </row>
    <row r="13" spans="1:25" ht="24">
      <c r="A13" s="2135" t="s">
        <v>521</v>
      </c>
      <c r="B13" s="747" t="s">
        <v>12</v>
      </c>
      <c r="C13" s="748">
        <v>4.3478260869565216E-2</v>
      </c>
      <c r="D13" s="749">
        <v>1</v>
      </c>
      <c r="E13" s="748">
        <v>4.3478260869565216E-2</v>
      </c>
      <c r="F13" s="749">
        <v>1</v>
      </c>
      <c r="G13" s="748">
        <v>0.91304347826086951</v>
      </c>
      <c r="H13" s="749">
        <v>21</v>
      </c>
      <c r="I13" s="748">
        <v>1</v>
      </c>
      <c r="J13" s="749">
        <v>23</v>
      </c>
      <c r="K13" s="159"/>
    </row>
    <row r="14" spans="1:25" ht="60">
      <c r="A14" s="2135"/>
      <c r="B14" s="747" t="s">
        <v>13</v>
      </c>
      <c r="C14" s="748">
        <v>2.2004889975550123E-2</v>
      </c>
      <c r="D14" s="749">
        <v>9</v>
      </c>
      <c r="E14" s="748">
        <v>9.7799511002444994E-2</v>
      </c>
      <c r="F14" s="749">
        <v>40</v>
      </c>
      <c r="G14" s="748">
        <v>0.88019559902200484</v>
      </c>
      <c r="H14" s="749">
        <v>360</v>
      </c>
      <c r="I14" s="748">
        <v>1</v>
      </c>
      <c r="J14" s="749">
        <v>409</v>
      </c>
      <c r="K14" s="159"/>
    </row>
    <row r="15" spans="1:25">
      <c r="A15" s="2135" t="s">
        <v>14</v>
      </c>
      <c r="B15" s="747" t="s">
        <v>15</v>
      </c>
      <c r="C15" s="748">
        <v>4.4776119402985072E-2</v>
      </c>
      <c r="D15" s="749">
        <v>3</v>
      </c>
      <c r="E15" s="748">
        <v>5.9701492537313425E-2</v>
      </c>
      <c r="F15" s="749">
        <v>4</v>
      </c>
      <c r="G15" s="748">
        <v>0.89552238805970152</v>
      </c>
      <c r="H15" s="749">
        <v>60</v>
      </c>
      <c r="I15" s="748">
        <v>1</v>
      </c>
      <c r="J15" s="749">
        <v>67</v>
      </c>
      <c r="K15" s="159"/>
      <c r="L15" s="255" t="s">
        <v>705</v>
      </c>
      <c r="U15" s="268"/>
      <c r="V15" s="268"/>
    </row>
    <row r="16" spans="1:25" ht="24">
      <c r="A16" s="2135"/>
      <c r="B16" s="747" t="s">
        <v>16</v>
      </c>
      <c r="C16" s="748">
        <v>2.9850746268656712E-2</v>
      </c>
      <c r="D16" s="749">
        <v>4</v>
      </c>
      <c r="E16" s="748">
        <v>0.13432835820895522</v>
      </c>
      <c r="F16" s="749">
        <v>18</v>
      </c>
      <c r="G16" s="748">
        <v>0.83582089552238803</v>
      </c>
      <c r="H16" s="749">
        <v>112</v>
      </c>
      <c r="I16" s="748">
        <v>1</v>
      </c>
      <c r="J16" s="749">
        <v>134</v>
      </c>
      <c r="K16" s="159"/>
      <c r="U16" s="268"/>
      <c r="V16" s="268"/>
    </row>
    <row r="17" spans="1:12" ht="24">
      <c r="A17" s="2135"/>
      <c r="B17" s="747" t="s">
        <v>17</v>
      </c>
      <c r="C17" s="748">
        <v>1.6528925619834711E-2</v>
      </c>
      <c r="D17" s="749">
        <v>2</v>
      </c>
      <c r="E17" s="748">
        <v>8.2644628099173556E-2</v>
      </c>
      <c r="F17" s="749">
        <v>10</v>
      </c>
      <c r="G17" s="748">
        <v>0.90082644628099173</v>
      </c>
      <c r="H17" s="749">
        <v>109</v>
      </c>
      <c r="I17" s="748">
        <v>1</v>
      </c>
      <c r="J17" s="749">
        <v>121</v>
      </c>
      <c r="K17" s="159"/>
      <c r="L17" t="s">
        <v>351</v>
      </c>
    </row>
    <row r="18" spans="1:12">
      <c r="A18" s="2135"/>
      <c r="B18" s="747" t="s">
        <v>18</v>
      </c>
      <c r="C18" s="750">
        <v>9.0909090909090905E-3</v>
      </c>
      <c r="D18" s="749">
        <v>1</v>
      </c>
      <c r="E18" s="748">
        <v>8.1818181818181818E-2</v>
      </c>
      <c r="F18" s="749">
        <v>9</v>
      </c>
      <c r="G18" s="748">
        <v>0.90909090909090906</v>
      </c>
      <c r="H18" s="749">
        <v>100</v>
      </c>
      <c r="I18" s="748">
        <v>1</v>
      </c>
      <c r="J18" s="749">
        <v>110</v>
      </c>
      <c r="K18" s="159"/>
      <c r="L18" t="s">
        <v>352</v>
      </c>
    </row>
    <row r="19" spans="1:12">
      <c r="A19" s="2135" t="s">
        <v>525</v>
      </c>
      <c r="B19" s="747" t="s">
        <v>223</v>
      </c>
      <c r="C19" s="748">
        <v>1.8957345971563982E-2</v>
      </c>
      <c r="D19" s="749">
        <v>4</v>
      </c>
      <c r="E19" s="748">
        <v>7.1090047393364927E-2</v>
      </c>
      <c r="F19" s="749">
        <v>15</v>
      </c>
      <c r="G19" s="748">
        <v>0.90995260663507116</v>
      </c>
      <c r="H19" s="749">
        <v>192</v>
      </c>
      <c r="I19" s="748">
        <v>1</v>
      </c>
      <c r="J19" s="749">
        <v>211</v>
      </c>
      <c r="K19" s="159"/>
    </row>
    <row r="20" spans="1:12">
      <c r="A20" s="2135"/>
      <c r="B20" s="747" t="s">
        <v>27</v>
      </c>
      <c r="C20" s="748">
        <v>3.048780487804878E-2</v>
      </c>
      <c r="D20" s="749">
        <v>5</v>
      </c>
      <c r="E20" s="748">
        <v>0.12804878048780488</v>
      </c>
      <c r="F20" s="749">
        <v>21</v>
      </c>
      <c r="G20" s="748">
        <v>0.84146341463414631</v>
      </c>
      <c r="H20" s="749">
        <v>138</v>
      </c>
      <c r="I20" s="748">
        <v>1</v>
      </c>
      <c r="J20" s="749">
        <v>164</v>
      </c>
      <c r="K20" s="159"/>
    </row>
    <row r="21" spans="1:12">
      <c r="A21" s="2135"/>
      <c r="B21" s="747" t="s">
        <v>526</v>
      </c>
      <c r="C21" s="748">
        <v>0</v>
      </c>
      <c r="D21" s="749">
        <v>0</v>
      </c>
      <c r="E21" s="748">
        <v>8.5106382978723402E-2</v>
      </c>
      <c r="F21" s="749">
        <v>4</v>
      </c>
      <c r="G21" s="748">
        <v>0.91489361702127647</v>
      </c>
      <c r="H21" s="749">
        <v>43</v>
      </c>
      <c r="I21" s="748">
        <v>1</v>
      </c>
      <c r="J21" s="749">
        <v>47</v>
      </c>
      <c r="K21" s="159"/>
    </row>
    <row r="22" spans="1:12">
      <c r="A22" s="2135"/>
      <c r="B22" s="747" t="s">
        <v>527</v>
      </c>
      <c r="C22" s="748">
        <v>0</v>
      </c>
      <c r="D22" s="749">
        <v>0</v>
      </c>
      <c r="E22" s="748">
        <v>0.1111111111111111</v>
      </c>
      <c r="F22" s="749">
        <v>1</v>
      </c>
      <c r="G22" s="748">
        <v>0.88888888888888884</v>
      </c>
      <c r="H22" s="749">
        <v>8</v>
      </c>
      <c r="I22" s="748">
        <v>1</v>
      </c>
      <c r="J22" s="749">
        <v>9</v>
      </c>
      <c r="K22" s="159"/>
    </row>
    <row r="23" spans="1:12">
      <c r="A23" s="2135" t="s">
        <v>24</v>
      </c>
      <c r="B23" s="747" t="s">
        <v>27</v>
      </c>
      <c r="C23" s="748">
        <v>2.7472527472527472E-2</v>
      </c>
      <c r="D23" s="749">
        <v>10</v>
      </c>
      <c r="E23" s="748">
        <v>9.3406593406593408E-2</v>
      </c>
      <c r="F23" s="749">
        <v>34</v>
      </c>
      <c r="G23" s="748">
        <v>0.87912087912087911</v>
      </c>
      <c r="H23" s="749">
        <v>320</v>
      </c>
      <c r="I23" s="748">
        <v>1</v>
      </c>
      <c r="J23" s="749">
        <v>364</v>
      </c>
      <c r="K23" s="159"/>
    </row>
    <row r="24" spans="1:12">
      <c r="A24" s="2135"/>
      <c r="B24" s="747" t="s">
        <v>26</v>
      </c>
      <c r="C24" s="748">
        <v>0</v>
      </c>
      <c r="D24" s="749">
        <v>0</v>
      </c>
      <c r="E24" s="748">
        <v>0.10204081632653061</v>
      </c>
      <c r="F24" s="749">
        <v>5</v>
      </c>
      <c r="G24" s="748">
        <v>0.89795918367346939</v>
      </c>
      <c r="H24" s="749">
        <v>44</v>
      </c>
      <c r="I24" s="748">
        <v>1</v>
      </c>
      <c r="J24" s="749">
        <v>49</v>
      </c>
      <c r="K24" s="159"/>
    </row>
    <row r="25" spans="1:12">
      <c r="A25" s="2135"/>
      <c r="B25" s="747" t="s">
        <v>25</v>
      </c>
      <c r="C25" s="748">
        <v>0</v>
      </c>
      <c r="D25" s="749">
        <v>0</v>
      </c>
      <c r="E25" s="748">
        <v>0.10526315789473684</v>
      </c>
      <c r="F25" s="749">
        <v>2</v>
      </c>
      <c r="G25" s="748">
        <v>0.89473684210526316</v>
      </c>
      <c r="H25" s="749">
        <v>17</v>
      </c>
      <c r="I25" s="748">
        <v>1</v>
      </c>
      <c r="J25" s="749">
        <v>19</v>
      </c>
      <c r="K25" s="159"/>
    </row>
    <row r="26" spans="1:12">
      <c r="A26" s="2135" t="s">
        <v>522</v>
      </c>
      <c r="B26" s="747" t="s">
        <v>29</v>
      </c>
      <c r="C26" s="748">
        <v>1.4634146341463417E-2</v>
      </c>
      <c r="D26" s="749">
        <v>3</v>
      </c>
      <c r="E26" s="748">
        <v>6.3414634146341464E-2</v>
      </c>
      <c r="F26" s="749">
        <v>13</v>
      </c>
      <c r="G26" s="748">
        <v>0.92195121951219516</v>
      </c>
      <c r="H26" s="749">
        <v>189</v>
      </c>
      <c r="I26" s="748">
        <v>1</v>
      </c>
      <c r="J26" s="749">
        <v>205</v>
      </c>
      <c r="K26" s="159"/>
    </row>
    <row r="27" spans="1:12">
      <c r="A27" s="2135"/>
      <c r="B27" s="747" t="s">
        <v>30</v>
      </c>
      <c r="C27" s="748">
        <v>0</v>
      </c>
      <c r="D27" s="749">
        <v>0</v>
      </c>
      <c r="E27" s="748">
        <v>0.1875</v>
      </c>
      <c r="F27" s="749">
        <v>3</v>
      </c>
      <c r="G27" s="748">
        <v>0.8125</v>
      </c>
      <c r="H27" s="749">
        <v>13</v>
      </c>
      <c r="I27" s="748">
        <v>1</v>
      </c>
      <c r="J27" s="749">
        <v>16</v>
      </c>
      <c r="K27" s="159"/>
    </row>
    <row r="28" spans="1:12">
      <c r="A28" s="2135"/>
      <c r="B28" s="747" t="s">
        <v>31</v>
      </c>
      <c r="C28" s="748">
        <v>3.3175355450236969E-2</v>
      </c>
      <c r="D28" s="749">
        <v>7</v>
      </c>
      <c r="E28" s="748">
        <v>0.11848341232227488</v>
      </c>
      <c r="F28" s="749">
        <v>25</v>
      </c>
      <c r="G28" s="748">
        <v>0.84834123222748814</v>
      </c>
      <c r="H28" s="749">
        <v>179</v>
      </c>
      <c r="I28" s="748">
        <v>1</v>
      </c>
      <c r="J28" s="749">
        <v>211</v>
      </c>
      <c r="K28" s="159"/>
    </row>
    <row r="29" spans="1:12">
      <c r="A29" s="2135" t="s">
        <v>523</v>
      </c>
      <c r="B29" s="747" t="s">
        <v>34</v>
      </c>
      <c r="C29" s="748">
        <v>2.2058823529411766E-2</v>
      </c>
      <c r="D29" s="749">
        <v>6</v>
      </c>
      <c r="E29" s="748">
        <v>8.8235294117647065E-2</v>
      </c>
      <c r="F29" s="749">
        <v>24</v>
      </c>
      <c r="G29" s="748">
        <v>0.88970588235294112</v>
      </c>
      <c r="H29" s="749">
        <v>242</v>
      </c>
      <c r="I29" s="748">
        <v>1</v>
      </c>
      <c r="J29" s="749">
        <v>272</v>
      </c>
      <c r="K29" s="159"/>
    </row>
    <row r="30" spans="1:12">
      <c r="A30" s="2135"/>
      <c r="B30" s="747" t="s">
        <v>33</v>
      </c>
      <c r="C30" s="748">
        <v>1.8867924528301886E-2</v>
      </c>
      <c r="D30" s="749">
        <v>3</v>
      </c>
      <c r="E30" s="748">
        <v>0.1069182389937107</v>
      </c>
      <c r="F30" s="749">
        <v>17</v>
      </c>
      <c r="G30" s="748">
        <v>0.87421383647798745</v>
      </c>
      <c r="H30" s="749">
        <v>139</v>
      </c>
      <c r="I30" s="748">
        <v>1</v>
      </c>
      <c r="J30" s="749">
        <v>159</v>
      </c>
      <c r="K30" s="159"/>
    </row>
    <row r="31" spans="1:12">
      <c r="A31" s="2135" t="s">
        <v>517</v>
      </c>
      <c r="B31" s="747" t="s">
        <v>39</v>
      </c>
      <c r="C31" s="748">
        <v>2.5454545454545455E-2</v>
      </c>
      <c r="D31" s="749">
        <v>7</v>
      </c>
      <c r="E31" s="748">
        <v>8.3636363636363634E-2</v>
      </c>
      <c r="F31" s="749">
        <v>23</v>
      </c>
      <c r="G31" s="748">
        <v>0.89090909090909098</v>
      </c>
      <c r="H31" s="749">
        <v>245</v>
      </c>
      <c r="I31" s="748">
        <v>1</v>
      </c>
      <c r="J31" s="749">
        <v>275</v>
      </c>
      <c r="K31" s="159"/>
    </row>
    <row r="32" spans="1:12">
      <c r="A32" s="2135"/>
      <c r="B32" s="747" t="s">
        <v>36</v>
      </c>
      <c r="C32" s="748">
        <v>3.4883720930232558E-2</v>
      </c>
      <c r="D32" s="749">
        <v>3</v>
      </c>
      <c r="E32" s="748">
        <v>5.8139534883720929E-2</v>
      </c>
      <c r="F32" s="749">
        <v>5</v>
      </c>
      <c r="G32" s="748">
        <v>0.90697674418604646</v>
      </c>
      <c r="H32" s="749">
        <v>78</v>
      </c>
      <c r="I32" s="748">
        <v>1</v>
      </c>
      <c r="J32" s="749">
        <v>86</v>
      </c>
      <c r="K32" s="159"/>
    </row>
    <row r="33" spans="1:11" ht="24">
      <c r="A33" s="2135"/>
      <c r="B33" s="747" t="s">
        <v>37</v>
      </c>
      <c r="C33" s="748">
        <v>0</v>
      </c>
      <c r="D33" s="749">
        <v>0</v>
      </c>
      <c r="E33" s="748">
        <v>0.1702127659574468</v>
      </c>
      <c r="F33" s="749">
        <v>8</v>
      </c>
      <c r="G33" s="748">
        <v>0.82978723404255317</v>
      </c>
      <c r="H33" s="749">
        <v>39</v>
      </c>
      <c r="I33" s="748">
        <v>1</v>
      </c>
      <c r="J33" s="749">
        <v>47</v>
      </c>
      <c r="K33" s="159"/>
    </row>
    <row r="34" spans="1:11">
      <c r="A34" s="2135"/>
      <c r="B34" s="747" t="s">
        <v>38</v>
      </c>
      <c r="C34" s="748">
        <v>0</v>
      </c>
      <c r="D34" s="749">
        <v>0</v>
      </c>
      <c r="E34" s="748">
        <v>0.20833333333333337</v>
      </c>
      <c r="F34" s="749">
        <v>5</v>
      </c>
      <c r="G34" s="748">
        <v>0.79166666666666652</v>
      </c>
      <c r="H34" s="749">
        <v>19</v>
      </c>
      <c r="I34" s="748">
        <v>1</v>
      </c>
      <c r="J34" s="749">
        <v>24</v>
      </c>
      <c r="K34" s="159"/>
    </row>
    <row r="35" spans="1:11">
      <c r="A35" s="2135" t="s">
        <v>524</v>
      </c>
      <c r="B35" s="747" t="s">
        <v>40</v>
      </c>
      <c r="C35" s="748">
        <v>1.7964071856287425E-2</v>
      </c>
      <c r="D35" s="749">
        <v>3</v>
      </c>
      <c r="E35" s="748">
        <v>5.9880239520958084E-2</v>
      </c>
      <c r="F35" s="749">
        <v>10</v>
      </c>
      <c r="G35" s="748">
        <v>0.92215568862275465</v>
      </c>
      <c r="H35" s="749">
        <v>154</v>
      </c>
      <c r="I35" s="748">
        <v>1</v>
      </c>
      <c r="J35" s="749">
        <v>167</v>
      </c>
      <c r="K35" s="159"/>
    </row>
    <row r="36" spans="1:11">
      <c r="A36" s="2135"/>
      <c r="B36" s="747" t="s">
        <v>41</v>
      </c>
      <c r="C36" s="748">
        <v>1.4598540145985401E-2</v>
      </c>
      <c r="D36" s="749">
        <v>2</v>
      </c>
      <c r="E36" s="748">
        <v>5.8394160583941604E-2</v>
      </c>
      <c r="F36" s="749">
        <v>8</v>
      </c>
      <c r="G36" s="748">
        <v>0.92700729927007297</v>
      </c>
      <c r="H36" s="749">
        <v>127</v>
      </c>
      <c r="I36" s="748">
        <v>1</v>
      </c>
      <c r="J36" s="749">
        <v>137</v>
      </c>
      <c r="K36" s="159"/>
    </row>
    <row r="37" spans="1:11" ht="15.75" thickBot="1">
      <c r="A37" s="2136"/>
      <c r="B37" s="751" t="s">
        <v>42</v>
      </c>
      <c r="C37" s="752">
        <v>3.90625E-2</v>
      </c>
      <c r="D37" s="753">
        <v>5</v>
      </c>
      <c r="E37" s="752">
        <v>0.1796875</v>
      </c>
      <c r="F37" s="753">
        <v>23</v>
      </c>
      <c r="G37" s="752">
        <v>0.78125</v>
      </c>
      <c r="H37" s="753">
        <v>100</v>
      </c>
      <c r="I37" s="752">
        <v>1</v>
      </c>
      <c r="J37" s="753">
        <v>128</v>
      </c>
      <c r="K37" s="159"/>
    </row>
    <row r="38" spans="1:11" ht="15.75" thickTop="1"/>
  </sheetData>
  <sortState ref="B19:J22">
    <sortCondition descending="1" ref="J19:J22"/>
  </sortState>
  <mergeCells count="18">
    <mergeCell ref="A35:A37"/>
    <mergeCell ref="A23:A25"/>
    <mergeCell ref="A5:B5"/>
    <mergeCell ref="A26:A28"/>
    <mergeCell ref="A29:A30"/>
    <mergeCell ref="A31:A34"/>
    <mergeCell ref="A6:A10"/>
    <mergeCell ref="A11:A12"/>
    <mergeCell ref="A13:A14"/>
    <mergeCell ref="A15:A18"/>
    <mergeCell ref="A19:A22"/>
    <mergeCell ref="A1:J1"/>
    <mergeCell ref="A2:B4"/>
    <mergeCell ref="C2:J2"/>
    <mergeCell ref="C3:D3"/>
    <mergeCell ref="E3:F3"/>
    <mergeCell ref="G3:H3"/>
    <mergeCell ref="I3:J3"/>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K39"/>
  <sheetViews>
    <sheetView workbookViewId="0">
      <selection activeCell="C3" sqref="C3:J3"/>
    </sheetView>
  </sheetViews>
  <sheetFormatPr baseColWidth="10" defaultColWidth="9.140625" defaultRowHeight="15"/>
  <cols>
    <col min="1" max="2" width="22.7109375" customWidth="1"/>
    <col min="3" max="8" width="13.5703125" customWidth="1"/>
    <col min="9" max="9" width="11.140625" customWidth="1"/>
    <col min="10" max="10" width="10.5703125" customWidth="1"/>
  </cols>
  <sheetData>
    <row r="2" spans="1:11" ht="18" customHeight="1" thickBot="1">
      <c r="A2" s="2141" t="s">
        <v>106</v>
      </c>
      <c r="B2" s="2141"/>
      <c r="C2" s="2141"/>
      <c r="D2" s="2141"/>
      <c r="E2" s="2141"/>
      <c r="F2" s="2141"/>
      <c r="G2" s="2141"/>
      <c r="H2" s="2141"/>
      <c r="I2" s="2141"/>
      <c r="J2" s="2141"/>
      <c r="K2" s="754"/>
    </row>
    <row r="3" spans="1:11" ht="15" customHeight="1" thickTop="1">
      <c r="A3" s="2142" t="s">
        <v>183</v>
      </c>
      <c r="B3" s="2142"/>
      <c r="C3" s="2145" t="s">
        <v>107</v>
      </c>
      <c r="D3" s="2145"/>
      <c r="E3" s="2145"/>
      <c r="F3" s="2145"/>
      <c r="G3" s="2145"/>
      <c r="H3" s="2145"/>
      <c r="I3" s="2145"/>
      <c r="J3" s="2145"/>
      <c r="K3" s="754"/>
    </row>
    <row r="4" spans="1:11" ht="57" customHeight="1">
      <c r="A4" s="2143"/>
      <c r="B4" s="2143"/>
      <c r="C4" s="2146" t="s">
        <v>108</v>
      </c>
      <c r="D4" s="2146"/>
      <c r="E4" s="2146" t="s">
        <v>109</v>
      </c>
      <c r="F4" s="2146"/>
      <c r="G4" s="2146" t="s">
        <v>110</v>
      </c>
      <c r="H4" s="2146"/>
      <c r="I4" s="2146" t="s">
        <v>518</v>
      </c>
      <c r="J4" s="2146"/>
      <c r="K4" s="754"/>
    </row>
    <row r="5" spans="1:11" ht="15" customHeight="1" thickBot="1">
      <c r="A5" s="2144"/>
      <c r="B5" s="2144"/>
      <c r="C5" s="755" t="s">
        <v>520</v>
      </c>
      <c r="D5" s="755" t="s">
        <v>519</v>
      </c>
      <c r="E5" s="755" t="s">
        <v>520</v>
      </c>
      <c r="F5" s="755" t="s">
        <v>519</v>
      </c>
      <c r="G5" s="755" t="s">
        <v>520</v>
      </c>
      <c r="H5" s="755" t="s">
        <v>519</v>
      </c>
      <c r="I5" s="755" t="s">
        <v>520</v>
      </c>
      <c r="J5" s="755" t="s">
        <v>519</v>
      </c>
      <c r="K5" s="754"/>
    </row>
    <row r="6" spans="1:11" ht="15" customHeight="1" thickTop="1">
      <c r="A6" s="2140" t="s">
        <v>392</v>
      </c>
      <c r="B6" s="2140"/>
      <c r="C6" s="756">
        <v>0.60879629629629628</v>
      </c>
      <c r="D6" s="757">
        <v>263</v>
      </c>
      <c r="E6" s="756">
        <v>0.29629629629629628</v>
      </c>
      <c r="F6" s="757">
        <v>128</v>
      </c>
      <c r="G6" s="756">
        <v>9.4907407407407399E-2</v>
      </c>
      <c r="H6" s="757">
        <v>41</v>
      </c>
      <c r="I6" s="756">
        <v>1</v>
      </c>
      <c r="J6" s="757">
        <v>432</v>
      </c>
      <c r="K6" s="754"/>
    </row>
    <row r="7" spans="1:11" ht="27.95" customHeight="1">
      <c r="A7" s="2138" t="s">
        <v>8</v>
      </c>
      <c r="B7" s="758" t="s">
        <v>397</v>
      </c>
      <c r="C7" s="759">
        <v>0.782258064516129</v>
      </c>
      <c r="D7" s="760">
        <v>194</v>
      </c>
      <c r="E7" s="759">
        <v>0.17338709677419356</v>
      </c>
      <c r="F7" s="760">
        <v>43</v>
      </c>
      <c r="G7" s="759">
        <v>4.4354838709677422E-2</v>
      </c>
      <c r="H7" s="760">
        <v>11</v>
      </c>
      <c r="I7" s="759">
        <v>1</v>
      </c>
      <c r="J7" s="760">
        <v>248</v>
      </c>
      <c r="K7" s="754"/>
    </row>
    <row r="8" spans="1:11" ht="15" customHeight="1">
      <c r="A8" s="2138"/>
      <c r="B8" s="758" t="s">
        <v>395</v>
      </c>
      <c r="C8" s="759">
        <v>0.28125</v>
      </c>
      <c r="D8" s="760">
        <v>27</v>
      </c>
      <c r="E8" s="759">
        <v>0.60416666666666663</v>
      </c>
      <c r="F8" s="760">
        <v>58</v>
      </c>
      <c r="G8" s="759">
        <v>0.11458333333333331</v>
      </c>
      <c r="H8" s="760">
        <v>11</v>
      </c>
      <c r="I8" s="759">
        <v>1</v>
      </c>
      <c r="J8" s="760">
        <v>96</v>
      </c>
      <c r="K8" s="754"/>
    </row>
    <row r="9" spans="1:11" ht="15" customHeight="1">
      <c r="A9" s="2138"/>
      <c r="B9" s="758" t="s">
        <v>393</v>
      </c>
      <c r="C9" s="759">
        <v>0.5957446808510638</v>
      </c>
      <c r="D9" s="760">
        <v>28</v>
      </c>
      <c r="E9" s="759">
        <v>0.36170212765957449</v>
      </c>
      <c r="F9" s="760">
        <v>17</v>
      </c>
      <c r="G9" s="759">
        <v>4.2553191489361701E-2</v>
      </c>
      <c r="H9" s="760">
        <v>2</v>
      </c>
      <c r="I9" s="759">
        <v>1</v>
      </c>
      <c r="J9" s="760">
        <v>47</v>
      </c>
      <c r="K9" s="754"/>
    </row>
    <row r="10" spans="1:11" ht="15" customHeight="1">
      <c r="A10" s="2138"/>
      <c r="B10" s="758" t="s">
        <v>394</v>
      </c>
      <c r="C10" s="759">
        <v>0.30555555555555558</v>
      </c>
      <c r="D10" s="760">
        <v>11</v>
      </c>
      <c r="E10" s="759">
        <v>0.27777777777777779</v>
      </c>
      <c r="F10" s="760">
        <v>10</v>
      </c>
      <c r="G10" s="759">
        <v>0.41666666666666674</v>
      </c>
      <c r="H10" s="760">
        <v>15</v>
      </c>
      <c r="I10" s="759">
        <v>1</v>
      </c>
      <c r="J10" s="760">
        <v>36</v>
      </c>
      <c r="K10" s="754"/>
    </row>
    <row r="11" spans="1:11" ht="15" customHeight="1">
      <c r="A11" s="2138"/>
      <c r="B11" s="758" t="s">
        <v>396</v>
      </c>
      <c r="C11" s="759">
        <v>0.6</v>
      </c>
      <c r="D11" s="760">
        <v>3</v>
      </c>
      <c r="E11" s="759">
        <v>0</v>
      </c>
      <c r="F11" s="760">
        <v>0</v>
      </c>
      <c r="G11" s="759">
        <v>0.4</v>
      </c>
      <c r="H11" s="760">
        <v>2</v>
      </c>
      <c r="I11" s="759">
        <v>1</v>
      </c>
      <c r="J11" s="760">
        <v>5</v>
      </c>
      <c r="K11" s="754"/>
    </row>
    <row r="12" spans="1:11" ht="15" customHeight="1">
      <c r="A12" s="2138" t="s">
        <v>9</v>
      </c>
      <c r="B12" s="758" t="s">
        <v>11</v>
      </c>
      <c r="C12" s="759">
        <v>0.61879895561357701</v>
      </c>
      <c r="D12" s="760">
        <v>237</v>
      </c>
      <c r="E12" s="759">
        <v>0.28198433420365537</v>
      </c>
      <c r="F12" s="760">
        <v>108</v>
      </c>
      <c r="G12" s="759">
        <v>9.921671018276762E-2</v>
      </c>
      <c r="H12" s="760">
        <v>38</v>
      </c>
      <c r="I12" s="759">
        <v>1</v>
      </c>
      <c r="J12" s="760">
        <v>383</v>
      </c>
      <c r="K12" s="754"/>
    </row>
    <row r="13" spans="1:11" ht="15" customHeight="1">
      <c r="A13" s="2138"/>
      <c r="B13" s="758" t="s">
        <v>10</v>
      </c>
      <c r="C13" s="759">
        <v>0.53061224489795922</v>
      </c>
      <c r="D13" s="760">
        <v>26</v>
      </c>
      <c r="E13" s="759">
        <v>0.40816326530612246</v>
      </c>
      <c r="F13" s="760">
        <v>20</v>
      </c>
      <c r="G13" s="759">
        <v>6.1224489795918366E-2</v>
      </c>
      <c r="H13" s="760">
        <v>3</v>
      </c>
      <c r="I13" s="759">
        <v>1</v>
      </c>
      <c r="J13" s="760">
        <v>49</v>
      </c>
      <c r="K13" s="754"/>
    </row>
    <row r="14" spans="1:11" ht="15" customHeight="1">
      <c r="A14" s="2138" t="s">
        <v>521</v>
      </c>
      <c r="B14" s="758" t="s">
        <v>12</v>
      </c>
      <c r="C14" s="759">
        <v>0.60869565217391308</v>
      </c>
      <c r="D14" s="760">
        <v>14</v>
      </c>
      <c r="E14" s="759">
        <v>0.30434782608695654</v>
      </c>
      <c r="F14" s="760">
        <v>7</v>
      </c>
      <c r="G14" s="759">
        <v>8.6956521739130432E-2</v>
      </c>
      <c r="H14" s="760">
        <v>2</v>
      </c>
      <c r="I14" s="759">
        <v>1</v>
      </c>
      <c r="J14" s="760">
        <v>23</v>
      </c>
      <c r="K14" s="754"/>
    </row>
    <row r="15" spans="1:11" ht="57" customHeight="1">
      <c r="A15" s="2138"/>
      <c r="B15" s="758" t="s">
        <v>13</v>
      </c>
      <c r="C15" s="759">
        <v>0.60880195599022002</v>
      </c>
      <c r="D15" s="760">
        <v>249</v>
      </c>
      <c r="E15" s="759">
        <v>0.29584352078239606</v>
      </c>
      <c r="F15" s="760">
        <v>121</v>
      </c>
      <c r="G15" s="759">
        <v>9.5354523227383858E-2</v>
      </c>
      <c r="H15" s="760">
        <v>39</v>
      </c>
      <c r="I15" s="759">
        <v>1</v>
      </c>
      <c r="J15" s="760">
        <v>409</v>
      </c>
      <c r="K15" s="754"/>
    </row>
    <row r="16" spans="1:11" ht="15" customHeight="1">
      <c r="A16" s="2138" t="s">
        <v>14</v>
      </c>
      <c r="B16" s="758" t="s">
        <v>15</v>
      </c>
      <c r="C16" s="759">
        <v>0.71641791044776115</v>
      </c>
      <c r="D16" s="760">
        <v>48</v>
      </c>
      <c r="E16" s="759">
        <v>0.2388059701492537</v>
      </c>
      <c r="F16" s="760">
        <v>16</v>
      </c>
      <c r="G16" s="759">
        <v>4.4776119402985072E-2</v>
      </c>
      <c r="H16" s="760">
        <v>3</v>
      </c>
      <c r="I16" s="759">
        <v>1</v>
      </c>
      <c r="J16" s="760">
        <v>67</v>
      </c>
      <c r="K16" s="754"/>
    </row>
    <row r="17" spans="1:11" ht="27.95" customHeight="1">
      <c r="A17" s="2138"/>
      <c r="B17" s="758" t="s">
        <v>16</v>
      </c>
      <c r="C17" s="759">
        <v>0.67164179104477606</v>
      </c>
      <c r="D17" s="760">
        <v>90</v>
      </c>
      <c r="E17" s="759">
        <v>0.23134328358208955</v>
      </c>
      <c r="F17" s="760">
        <v>31</v>
      </c>
      <c r="G17" s="759">
        <v>9.7014925373134331E-2</v>
      </c>
      <c r="H17" s="760">
        <v>13</v>
      </c>
      <c r="I17" s="759">
        <v>1</v>
      </c>
      <c r="J17" s="760">
        <v>134</v>
      </c>
      <c r="K17" s="754"/>
    </row>
    <row r="18" spans="1:11" ht="27.95" customHeight="1">
      <c r="A18" s="2138"/>
      <c r="B18" s="758" t="s">
        <v>17</v>
      </c>
      <c r="C18" s="759">
        <v>0.5950413223140496</v>
      </c>
      <c r="D18" s="760">
        <v>72</v>
      </c>
      <c r="E18" s="759">
        <v>0.28925619834710742</v>
      </c>
      <c r="F18" s="760">
        <v>35</v>
      </c>
      <c r="G18" s="759">
        <v>0.11570247933884298</v>
      </c>
      <c r="H18" s="760">
        <v>14</v>
      </c>
      <c r="I18" s="759">
        <v>1</v>
      </c>
      <c r="J18" s="760">
        <v>121</v>
      </c>
      <c r="K18" s="754"/>
    </row>
    <row r="19" spans="1:11" ht="15" customHeight="1">
      <c r="A19" s="2138"/>
      <c r="B19" s="758" t="s">
        <v>18</v>
      </c>
      <c r="C19" s="759">
        <v>0.48181818181818181</v>
      </c>
      <c r="D19" s="760">
        <v>53</v>
      </c>
      <c r="E19" s="759">
        <v>0.41818181818181815</v>
      </c>
      <c r="F19" s="760">
        <v>46</v>
      </c>
      <c r="G19" s="759">
        <v>0.1</v>
      </c>
      <c r="H19" s="760">
        <v>11</v>
      </c>
      <c r="I19" s="759">
        <v>1</v>
      </c>
      <c r="J19" s="760">
        <v>110</v>
      </c>
      <c r="K19" s="754"/>
    </row>
    <row r="20" spans="1:11" ht="15" customHeight="1">
      <c r="A20" s="2138" t="s">
        <v>525</v>
      </c>
      <c r="B20" s="758" t="s">
        <v>526</v>
      </c>
      <c r="C20" s="759">
        <v>0.68085106382978722</v>
      </c>
      <c r="D20" s="760">
        <v>32</v>
      </c>
      <c r="E20" s="759">
        <v>0.25531914893617019</v>
      </c>
      <c r="F20" s="760">
        <v>12</v>
      </c>
      <c r="G20" s="759">
        <v>6.3829787234042548E-2</v>
      </c>
      <c r="H20" s="760">
        <v>3</v>
      </c>
      <c r="I20" s="759">
        <v>1</v>
      </c>
      <c r="J20" s="760">
        <v>47</v>
      </c>
      <c r="K20" s="754"/>
    </row>
    <row r="21" spans="1:11" ht="15" customHeight="1">
      <c r="A21" s="2138"/>
      <c r="B21" s="758" t="s">
        <v>223</v>
      </c>
      <c r="C21" s="759">
        <v>0.54502369668246442</v>
      </c>
      <c r="D21" s="760">
        <v>115</v>
      </c>
      <c r="E21" s="759">
        <v>0.35545023696682465</v>
      </c>
      <c r="F21" s="760">
        <v>75</v>
      </c>
      <c r="G21" s="759">
        <v>9.9526066350710901E-2</v>
      </c>
      <c r="H21" s="760">
        <v>21</v>
      </c>
      <c r="I21" s="759">
        <v>1</v>
      </c>
      <c r="J21" s="760">
        <v>211</v>
      </c>
      <c r="K21" s="754"/>
    </row>
    <row r="22" spans="1:11" ht="27.95" customHeight="1">
      <c r="A22" s="2138"/>
      <c r="B22" s="758" t="s">
        <v>27</v>
      </c>
      <c r="C22" s="759">
        <v>0.68292682926829273</v>
      </c>
      <c r="D22" s="760">
        <v>112</v>
      </c>
      <c r="E22" s="759">
        <v>0.2378048780487805</v>
      </c>
      <c r="F22" s="760">
        <v>39</v>
      </c>
      <c r="G22" s="759">
        <v>7.926829268292683E-2</v>
      </c>
      <c r="H22" s="760">
        <v>13</v>
      </c>
      <c r="I22" s="759">
        <v>1</v>
      </c>
      <c r="J22" s="760">
        <v>164</v>
      </c>
      <c r="K22" s="754"/>
    </row>
    <row r="23" spans="1:11" ht="15" customHeight="1">
      <c r="A23" s="2138"/>
      <c r="B23" s="758" t="s">
        <v>527</v>
      </c>
      <c r="C23" s="759">
        <v>0.44444444444444442</v>
      </c>
      <c r="D23" s="760">
        <v>4</v>
      </c>
      <c r="E23" s="759">
        <v>0.1111111111111111</v>
      </c>
      <c r="F23" s="760">
        <v>1</v>
      </c>
      <c r="G23" s="759">
        <v>0.44444444444444442</v>
      </c>
      <c r="H23" s="760">
        <v>4</v>
      </c>
      <c r="I23" s="759">
        <v>1</v>
      </c>
      <c r="J23" s="760">
        <v>9</v>
      </c>
      <c r="K23" s="754"/>
    </row>
    <row r="24" spans="1:11" ht="15" customHeight="1">
      <c r="A24" s="2138" t="s">
        <v>24</v>
      </c>
      <c r="B24" s="758" t="s">
        <v>27</v>
      </c>
      <c r="C24" s="759">
        <v>0.60439560439560436</v>
      </c>
      <c r="D24" s="760">
        <v>220</v>
      </c>
      <c r="E24" s="759">
        <v>0.30494505494505497</v>
      </c>
      <c r="F24" s="760">
        <v>111</v>
      </c>
      <c r="G24" s="759">
        <v>9.0659340659340656E-2</v>
      </c>
      <c r="H24" s="760">
        <v>33</v>
      </c>
      <c r="I24" s="759">
        <v>1</v>
      </c>
      <c r="J24" s="760">
        <v>364</v>
      </c>
      <c r="K24" s="754"/>
    </row>
    <row r="25" spans="1:11" ht="15" customHeight="1">
      <c r="A25" s="2138"/>
      <c r="B25" s="758" t="s">
        <v>26</v>
      </c>
      <c r="C25" s="759">
        <v>0.67346938775510201</v>
      </c>
      <c r="D25" s="760">
        <v>33</v>
      </c>
      <c r="E25" s="759">
        <v>0.24489795918367346</v>
      </c>
      <c r="F25" s="760">
        <v>12</v>
      </c>
      <c r="G25" s="759">
        <v>8.1632653061224497E-2</v>
      </c>
      <c r="H25" s="760">
        <v>4</v>
      </c>
      <c r="I25" s="759">
        <v>1</v>
      </c>
      <c r="J25" s="760">
        <v>49</v>
      </c>
      <c r="K25" s="754"/>
    </row>
    <row r="26" spans="1:11" ht="15" customHeight="1">
      <c r="A26" s="2138"/>
      <c r="B26" s="758" t="s">
        <v>25</v>
      </c>
      <c r="C26" s="759">
        <v>0.52631578947368418</v>
      </c>
      <c r="D26" s="760">
        <v>10</v>
      </c>
      <c r="E26" s="759">
        <v>0.26315789473684209</v>
      </c>
      <c r="F26" s="760">
        <v>5</v>
      </c>
      <c r="G26" s="759">
        <v>0.21052631578947367</v>
      </c>
      <c r="H26" s="760">
        <v>4</v>
      </c>
      <c r="I26" s="759">
        <v>1</v>
      </c>
      <c r="J26" s="760">
        <v>19</v>
      </c>
      <c r="K26" s="754"/>
    </row>
    <row r="27" spans="1:11" ht="15" customHeight="1">
      <c r="A27" s="2138" t="s">
        <v>522</v>
      </c>
      <c r="B27" s="758" t="s">
        <v>29</v>
      </c>
      <c r="C27" s="759">
        <v>0.58536585365853655</v>
      </c>
      <c r="D27" s="760">
        <v>120</v>
      </c>
      <c r="E27" s="759">
        <v>0.32195121951219513</v>
      </c>
      <c r="F27" s="760">
        <v>66</v>
      </c>
      <c r="G27" s="759">
        <v>9.2682926829268292E-2</v>
      </c>
      <c r="H27" s="760">
        <v>19</v>
      </c>
      <c r="I27" s="759">
        <v>1</v>
      </c>
      <c r="J27" s="760">
        <v>205</v>
      </c>
      <c r="K27" s="754"/>
    </row>
    <row r="28" spans="1:11" ht="15" customHeight="1">
      <c r="A28" s="2138"/>
      <c r="B28" s="758" t="s">
        <v>30</v>
      </c>
      <c r="C28" s="759">
        <v>0.5</v>
      </c>
      <c r="D28" s="760">
        <v>8</v>
      </c>
      <c r="E28" s="759">
        <v>0.1875</v>
      </c>
      <c r="F28" s="760">
        <v>3</v>
      </c>
      <c r="G28" s="759">
        <v>0.3125</v>
      </c>
      <c r="H28" s="760">
        <v>5</v>
      </c>
      <c r="I28" s="759">
        <v>1</v>
      </c>
      <c r="J28" s="760">
        <v>16</v>
      </c>
      <c r="K28" s="754"/>
    </row>
    <row r="29" spans="1:11" ht="15" customHeight="1">
      <c r="A29" s="2138"/>
      <c r="B29" s="758" t="s">
        <v>31</v>
      </c>
      <c r="C29" s="759">
        <v>0.6398104265402843</v>
      </c>
      <c r="D29" s="760">
        <v>135</v>
      </c>
      <c r="E29" s="759">
        <v>0.27962085308056872</v>
      </c>
      <c r="F29" s="760">
        <v>59</v>
      </c>
      <c r="G29" s="759">
        <v>8.0568720379146919E-2</v>
      </c>
      <c r="H29" s="760">
        <v>17</v>
      </c>
      <c r="I29" s="759">
        <v>1</v>
      </c>
      <c r="J29" s="760">
        <v>211</v>
      </c>
      <c r="K29" s="754"/>
    </row>
    <row r="30" spans="1:11" ht="15" customHeight="1">
      <c r="A30" s="2138" t="s">
        <v>523</v>
      </c>
      <c r="B30" s="758" t="s">
        <v>34</v>
      </c>
      <c r="C30" s="759">
        <v>0.61397058823529416</v>
      </c>
      <c r="D30" s="760">
        <v>167</v>
      </c>
      <c r="E30" s="759">
        <v>0.31985294117647056</v>
      </c>
      <c r="F30" s="760">
        <v>87</v>
      </c>
      <c r="G30" s="759">
        <v>6.6176470588235295E-2</v>
      </c>
      <c r="H30" s="760">
        <v>18</v>
      </c>
      <c r="I30" s="759">
        <v>1</v>
      </c>
      <c r="J30" s="760">
        <v>272</v>
      </c>
      <c r="K30" s="754"/>
    </row>
    <row r="31" spans="1:11" ht="15" customHeight="1">
      <c r="A31" s="2138"/>
      <c r="B31" s="758" t="s">
        <v>33</v>
      </c>
      <c r="C31" s="759">
        <v>0.60377358490566035</v>
      </c>
      <c r="D31" s="760">
        <v>96</v>
      </c>
      <c r="E31" s="759">
        <v>0.25157232704402516</v>
      </c>
      <c r="F31" s="760">
        <v>40</v>
      </c>
      <c r="G31" s="759">
        <v>0.14465408805031446</v>
      </c>
      <c r="H31" s="760">
        <v>23</v>
      </c>
      <c r="I31" s="759">
        <v>1</v>
      </c>
      <c r="J31" s="760">
        <v>159</v>
      </c>
      <c r="K31" s="754"/>
    </row>
    <row r="32" spans="1:11" ht="15" customHeight="1">
      <c r="A32" s="2138" t="s">
        <v>517</v>
      </c>
      <c r="B32" s="758" t="s">
        <v>39</v>
      </c>
      <c r="C32" s="759">
        <v>0.52727272727272723</v>
      </c>
      <c r="D32" s="760">
        <v>145</v>
      </c>
      <c r="E32" s="759">
        <v>0.35636363636363638</v>
      </c>
      <c r="F32" s="760">
        <v>98</v>
      </c>
      <c r="G32" s="759">
        <v>0.11636363636363636</v>
      </c>
      <c r="H32" s="760">
        <v>32</v>
      </c>
      <c r="I32" s="759">
        <v>1</v>
      </c>
      <c r="J32" s="760">
        <v>275</v>
      </c>
      <c r="K32" s="754"/>
    </row>
    <row r="33" spans="1:11" ht="15" customHeight="1">
      <c r="A33" s="2138"/>
      <c r="B33" s="758" t="s">
        <v>36</v>
      </c>
      <c r="C33" s="759">
        <v>0.76744186046511631</v>
      </c>
      <c r="D33" s="760">
        <v>66</v>
      </c>
      <c r="E33" s="759">
        <v>0.19767441860465115</v>
      </c>
      <c r="F33" s="760">
        <v>17</v>
      </c>
      <c r="G33" s="759">
        <v>3.4883720930232558E-2</v>
      </c>
      <c r="H33" s="760">
        <v>3</v>
      </c>
      <c r="I33" s="759">
        <v>1</v>
      </c>
      <c r="J33" s="760">
        <v>86</v>
      </c>
      <c r="K33" s="754"/>
    </row>
    <row r="34" spans="1:11" ht="27.95" customHeight="1">
      <c r="A34" s="2138"/>
      <c r="B34" s="758" t="s">
        <v>37</v>
      </c>
      <c r="C34" s="759">
        <v>0.78723404255319152</v>
      </c>
      <c r="D34" s="760">
        <v>37</v>
      </c>
      <c r="E34" s="759">
        <v>0.1702127659574468</v>
      </c>
      <c r="F34" s="760">
        <v>8</v>
      </c>
      <c r="G34" s="759">
        <v>4.2553191489361701E-2</v>
      </c>
      <c r="H34" s="760">
        <v>2</v>
      </c>
      <c r="I34" s="759">
        <v>1</v>
      </c>
      <c r="J34" s="760">
        <v>47</v>
      </c>
      <c r="K34" s="754"/>
    </row>
    <row r="35" spans="1:11" ht="15" customHeight="1">
      <c r="A35" s="2138"/>
      <c r="B35" s="758" t="s">
        <v>38</v>
      </c>
      <c r="C35" s="759">
        <v>0.625</v>
      </c>
      <c r="D35" s="760">
        <v>15</v>
      </c>
      <c r="E35" s="759">
        <v>0.20833333333333337</v>
      </c>
      <c r="F35" s="760">
        <v>5</v>
      </c>
      <c r="G35" s="759">
        <v>0.16666666666666663</v>
      </c>
      <c r="H35" s="760">
        <v>4</v>
      </c>
      <c r="I35" s="759">
        <v>1</v>
      </c>
      <c r="J35" s="760">
        <v>24</v>
      </c>
      <c r="K35" s="754"/>
    </row>
    <row r="36" spans="1:11" ht="24.95" customHeight="1">
      <c r="A36" s="2138" t="s">
        <v>524</v>
      </c>
      <c r="B36" s="758" t="s">
        <v>40</v>
      </c>
      <c r="C36" s="759">
        <v>0.6347305389221557</v>
      </c>
      <c r="D36" s="760">
        <v>106</v>
      </c>
      <c r="E36" s="759">
        <v>0.26347305389221559</v>
      </c>
      <c r="F36" s="760">
        <v>44</v>
      </c>
      <c r="G36" s="759">
        <v>0.10179640718562874</v>
      </c>
      <c r="H36" s="760">
        <v>17</v>
      </c>
      <c r="I36" s="759">
        <v>1</v>
      </c>
      <c r="J36" s="760">
        <v>167</v>
      </c>
      <c r="K36" s="754"/>
    </row>
    <row r="37" spans="1:11" ht="24.95" customHeight="1">
      <c r="A37" s="2138"/>
      <c r="B37" s="758" t="s">
        <v>41</v>
      </c>
      <c r="C37" s="759">
        <v>0.53284671532846717</v>
      </c>
      <c r="D37" s="760">
        <v>73</v>
      </c>
      <c r="E37" s="759">
        <v>0.37956204379562036</v>
      </c>
      <c r="F37" s="760">
        <v>52</v>
      </c>
      <c r="G37" s="759">
        <v>8.7591240875912413E-2</v>
      </c>
      <c r="H37" s="760">
        <v>12</v>
      </c>
      <c r="I37" s="759">
        <v>1</v>
      </c>
      <c r="J37" s="760">
        <v>137</v>
      </c>
      <c r="K37" s="754"/>
    </row>
    <row r="38" spans="1:11" ht="24.95" customHeight="1" thickBot="1">
      <c r="A38" s="2139"/>
      <c r="B38" s="761" t="s">
        <v>42</v>
      </c>
      <c r="C38" s="762">
        <v>0.65625</v>
      </c>
      <c r="D38" s="763">
        <v>84</v>
      </c>
      <c r="E38" s="762">
        <v>0.25</v>
      </c>
      <c r="F38" s="763">
        <v>32</v>
      </c>
      <c r="G38" s="762">
        <v>9.375E-2</v>
      </c>
      <c r="H38" s="763">
        <v>12</v>
      </c>
      <c r="I38" s="762">
        <v>1</v>
      </c>
      <c r="J38" s="763">
        <v>128</v>
      </c>
      <c r="K38" s="754"/>
    </row>
    <row r="39" spans="1:11" ht="15.75" thickTop="1"/>
  </sheetData>
  <sortState ref="B20:J23">
    <sortCondition descending="1" ref="J20:J23"/>
  </sortState>
  <mergeCells count="18">
    <mergeCell ref="A2:J2"/>
    <mergeCell ref="A3:B5"/>
    <mergeCell ref="C3:J3"/>
    <mergeCell ref="C4:D4"/>
    <mergeCell ref="E4:F4"/>
    <mergeCell ref="G4:H4"/>
    <mergeCell ref="I4:J4"/>
    <mergeCell ref="A36:A38"/>
    <mergeCell ref="A6:B6"/>
    <mergeCell ref="A7:A11"/>
    <mergeCell ref="A12:A13"/>
    <mergeCell ref="A14:A15"/>
    <mergeCell ref="A16:A19"/>
    <mergeCell ref="A20:A23"/>
    <mergeCell ref="A24:A26"/>
    <mergeCell ref="A27:A29"/>
    <mergeCell ref="A30:A31"/>
    <mergeCell ref="A32:A35"/>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E36"/>
  <sheetViews>
    <sheetView workbookViewId="0">
      <selection activeCell="T24" sqref="T24"/>
    </sheetView>
  </sheetViews>
  <sheetFormatPr baseColWidth="10" defaultColWidth="9.140625" defaultRowHeight="15"/>
  <cols>
    <col min="1" max="2" width="17.85546875" customWidth="1"/>
    <col min="3" max="3" width="15.7109375" customWidth="1"/>
    <col min="4" max="4" width="21.5703125" customWidth="1"/>
  </cols>
  <sheetData>
    <row r="1" spans="1:5" ht="54" customHeight="1" thickTop="1">
      <c r="A1" s="2147" t="s">
        <v>183</v>
      </c>
      <c r="B1" s="2147"/>
      <c r="C1" s="2149" t="s">
        <v>123</v>
      </c>
      <c r="D1" s="2149"/>
      <c r="E1" s="160"/>
    </row>
    <row r="2" spans="1:5" ht="15.75" thickBot="1">
      <c r="A2" s="2148"/>
      <c r="B2" s="2148"/>
      <c r="C2" s="764" t="s">
        <v>648</v>
      </c>
      <c r="D2" s="764" t="s">
        <v>519</v>
      </c>
      <c r="E2" s="160"/>
    </row>
    <row r="3" spans="1:5" ht="15.75" thickTop="1">
      <c r="A3" s="765" t="s">
        <v>392</v>
      </c>
      <c r="B3" s="766" t="s">
        <v>65</v>
      </c>
      <c r="C3" s="767">
        <v>5.7962962962962949</v>
      </c>
      <c r="D3" s="768">
        <v>434</v>
      </c>
      <c r="E3" s="160"/>
    </row>
    <row r="4" spans="1:5" ht="24">
      <c r="A4" s="2150" t="s">
        <v>8</v>
      </c>
      <c r="B4" s="769" t="s">
        <v>397</v>
      </c>
      <c r="C4" s="770">
        <v>5.7217741935483906</v>
      </c>
      <c r="D4" s="771">
        <v>249</v>
      </c>
      <c r="E4" s="160"/>
    </row>
    <row r="5" spans="1:5">
      <c r="A5" s="2150"/>
      <c r="B5" s="769" t="s">
        <v>395</v>
      </c>
      <c r="C5" s="770">
        <v>5.9375000000000009</v>
      </c>
      <c r="D5" s="771">
        <v>97</v>
      </c>
      <c r="E5" s="160"/>
    </row>
    <row r="6" spans="1:5" ht="24">
      <c r="A6" s="2150"/>
      <c r="B6" s="769" t="s">
        <v>393</v>
      </c>
      <c r="C6" s="770">
        <v>5.7659574468085113</v>
      </c>
      <c r="D6" s="771">
        <v>47</v>
      </c>
      <c r="E6" s="160"/>
    </row>
    <row r="7" spans="1:5">
      <c r="A7" s="2150"/>
      <c r="B7" s="769" t="s">
        <v>394</v>
      </c>
      <c r="C7" s="770">
        <v>5.9444444444444438</v>
      </c>
      <c r="D7" s="771">
        <v>36</v>
      </c>
      <c r="E7" s="160"/>
    </row>
    <row r="8" spans="1:5">
      <c r="A8" s="2150"/>
      <c r="B8" s="769" t="s">
        <v>396</v>
      </c>
      <c r="C8" s="770">
        <v>6</v>
      </c>
      <c r="D8" s="771">
        <v>5</v>
      </c>
      <c r="E8" s="160"/>
    </row>
    <row r="9" spans="1:5">
      <c r="A9" s="2150" t="s">
        <v>9</v>
      </c>
      <c r="B9" s="769" t="s">
        <v>11</v>
      </c>
      <c r="C9" s="770">
        <v>5.793733681462137</v>
      </c>
      <c r="D9" s="771">
        <v>384</v>
      </c>
      <c r="E9" s="160"/>
    </row>
    <row r="10" spans="1:5">
      <c r="A10" s="2150"/>
      <c r="B10" s="769" t="s">
        <v>10</v>
      </c>
      <c r="C10" s="770">
        <v>5.8163265306122449</v>
      </c>
      <c r="D10" s="771">
        <v>50</v>
      </c>
      <c r="E10" s="160"/>
    </row>
    <row r="11" spans="1:5" ht="24" customHeight="1">
      <c r="A11" s="2150" t="s">
        <v>521</v>
      </c>
      <c r="B11" s="769" t="s">
        <v>12</v>
      </c>
      <c r="C11" s="770">
        <v>5.8695652173913038</v>
      </c>
      <c r="D11" s="771">
        <v>23</v>
      </c>
      <c r="E11" s="160"/>
    </row>
    <row r="12" spans="1:5" ht="72">
      <c r="A12" s="2150"/>
      <c r="B12" s="769" t="s">
        <v>13</v>
      </c>
      <c r="C12" s="770">
        <v>5.7921760391198074</v>
      </c>
      <c r="D12" s="771">
        <v>410</v>
      </c>
      <c r="E12" s="160"/>
    </row>
    <row r="13" spans="1:5" ht="15" customHeight="1">
      <c r="A13" s="2150" t="s">
        <v>14</v>
      </c>
      <c r="B13" s="769" t="s">
        <v>15</v>
      </c>
      <c r="C13" s="770">
        <v>5.9552238805970159</v>
      </c>
      <c r="D13" s="771">
        <v>68</v>
      </c>
      <c r="E13" s="160"/>
    </row>
    <row r="14" spans="1:5" ht="24">
      <c r="A14" s="2150"/>
      <c r="B14" s="769" t="s">
        <v>16</v>
      </c>
      <c r="C14" s="770">
        <v>5.7014925373134329</v>
      </c>
      <c r="D14" s="771">
        <v>134</v>
      </c>
      <c r="E14" s="160"/>
    </row>
    <row r="15" spans="1:5" ht="24">
      <c r="A15" s="2150"/>
      <c r="B15" s="769" t="s">
        <v>17</v>
      </c>
      <c r="C15" s="770">
        <v>5.7933884297520661</v>
      </c>
      <c r="D15" s="771">
        <v>121</v>
      </c>
      <c r="E15" s="160"/>
    </row>
    <row r="16" spans="1:5">
      <c r="A16" s="2150"/>
      <c r="B16" s="769" t="s">
        <v>18</v>
      </c>
      <c r="C16" s="770">
        <v>5.8181818181818175</v>
      </c>
      <c r="D16" s="771">
        <v>111</v>
      </c>
      <c r="E16" s="160"/>
    </row>
    <row r="17" spans="1:5">
      <c r="A17" s="2150" t="s">
        <v>525</v>
      </c>
      <c r="B17" s="769" t="s">
        <v>223</v>
      </c>
      <c r="C17" s="770">
        <v>5.9052132701421778</v>
      </c>
      <c r="D17" s="771">
        <v>211</v>
      </c>
      <c r="E17" s="160"/>
    </row>
    <row r="18" spans="1:5">
      <c r="A18" s="2150"/>
      <c r="B18" s="769" t="s">
        <v>27</v>
      </c>
      <c r="C18" s="770">
        <v>5.6890243902438984</v>
      </c>
      <c r="D18" s="771">
        <v>164</v>
      </c>
      <c r="E18" s="160"/>
    </row>
    <row r="19" spans="1:5">
      <c r="A19" s="2150"/>
      <c r="B19" s="769" t="s">
        <v>526</v>
      </c>
      <c r="C19" s="770">
        <v>5.7234042553191484</v>
      </c>
      <c r="D19" s="771">
        <v>47</v>
      </c>
      <c r="E19" s="160"/>
    </row>
    <row r="20" spans="1:5">
      <c r="A20" s="2150"/>
      <c r="B20" s="769" t="s">
        <v>527</v>
      </c>
      <c r="C20" s="770">
        <v>5.5555555555555554</v>
      </c>
      <c r="D20" s="771">
        <v>9</v>
      </c>
      <c r="E20" s="160"/>
    </row>
    <row r="21" spans="1:5">
      <c r="A21" s="2150" t="s">
        <v>24</v>
      </c>
      <c r="B21" s="769" t="s">
        <v>27</v>
      </c>
      <c r="C21" s="770">
        <v>5.8049450549450494</v>
      </c>
      <c r="D21" s="771">
        <v>364</v>
      </c>
      <c r="E21" s="160"/>
    </row>
    <row r="22" spans="1:5">
      <c r="A22" s="2150"/>
      <c r="B22" s="769" t="s">
        <v>26</v>
      </c>
      <c r="C22" s="770">
        <v>5.7551020408163263</v>
      </c>
      <c r="D22" s="771">
        <v>50</v>
      </c>
      <c r="E22" s="160"/>
    </row>
    <row r="23" spans="1:5">
      <c r="A23" s="2150"/>
      <c r="B23" s="769" t="s">
        <v>25</v>
      </c>
      <c r="C23" s="770">
        <v>5.7368421052631584</v>
      </c>
      <c r="D23" s="771">
        <v>20</v>
      </c>
      <c r="E23" s="160"/>
    </row>
    <row r="24" spans="1:5">
      <c r="A24" s="2150" t="s">
        <v>522</v>
      </c>
      <c r="B24" s="769" t="s">
        <v>29</v>
      </c>
      <c r="C24" s="770">
        <v>5.8585365853658535</v>
      </c>
      <c r="D24" s="771">
        <v>207</v>
      </c>
      <c r="E24" s="160"/>
    </row>
    <row r="25" spans="1:5">
      <c r="A25" s="2150"/>
      <c r="B25" s="769" t="s">
        <v>30</v>
      </c>
      <c r="C25" s="770">
        <v>5.8125</v>
      </c>
      <c r="D25" s="771">
        <v>16</v>
      </c>
      <c r="E25" s="160"/>
    </row>
    <row r="26" spans="1:5">
      <c r="A26" s="2150"/>
      <c r="B26" s="769" t="s">
        <v>31</v>
      </c>
      <c r="C26" s="770">
        <v>5.7345971563981042</v>
      </c>
      <c r="D26" s="771">
        <v>211</v>
      </c>
      <c r="E26" s="160"/>
    </row>
    <row r="27" spans="1:5">
      <c r="A27" s="2150" t="s">
        <v>523</v>
      </c>
      <c r="B27" s="769" t="s">
        <v>34</v>
      </c>
      <c r="C27" s="770">
        <v>5.8051470588235263</v>
      </c>
      <c r="D27" s="771">
        <v>272</v>
      </c>
      <c r="E27" s="160"/>
    </row>
    <row r="28" spans="1:5">
      <c r="A28" s="2150"/>
      <c r="B28" s="769" t="s">
        <v>33</v>
      </c>
      <c r="C28" s="770">
        <v>5.7798742138364805</v>
      </c>
      <c r="D28" s="771">
        <v>159</v>
      </c>
      <c r="E28" s="160"/>
    </row>
    <row r="29" spans="1:5" ht="15" customHeight="1">
      <c r="A29" s="2150" t="s">
        <v>517</v>
      </c>
      <c r="B29" s="769" t="s">
        <v>39</v>
      </c>
      <c r="C29" s="770">
        <v>5.86909090909091</v>
      </c>
      <c r="D29" s="771">
        <v>276</v>
      </c>
      <c r="E29" s="160"/>
    </row>
    <row r="30" spans="1:5">
      <c r="A30" s="2150"/>
      <c r="B30" s="769" t="s">
        <v>36</v>
      </c>
      <c r="C30" s="770">
        <v>5.5697674418604661</v>
      </c>
      <c r="D30" s="771">
        <v>86</v>
      </c>
      <c r="E30" s="160"/>
    </row>
    <row r="31" spans="1:5" ht="36">
      <c r="A31" s="2150"/>
      <c r="B31" s="769" t="s">
        <v>37</v>
      </c>
      <c r="C31" s="770">
        <v>5.9361702127659566</v>
      </c>
      <c r="D31" s="771">
        <v>48</v>
      </c>
      <c r="E31" s="160"/>
    </row>
    <row r="32" spans="1:5" ht="24">
      <c r="A32" s="2150"/>
      <c r="B32" s="769" t="s">
        <v>38</v>
      </c>
      <c r="C32" s="770">
        <v>5.5</v>
      </c>
      <c r="D32" s="771">
        <v>24</v>
      </c>
      <c r="E32" s="160"/>
    </row>
    <row r="33" spans="1:5" ht="15" customHeight="1">
      <c r="A33" s="2150" t="s">
        <v>524</v>
      </c>
      <c r="B33" s="769" t="s">
        <v>40</v>
      </c>
      <c r="C33" s="770">
        <v>5.8263473053892225</v>
      </c>
      <c r="D33" s="771">
        <v>167</v>
      </c>
      <c r="E33" s="160"/>
    </row>
    <row r="34" spans="1:5">
      <c r="A34" s="2150"/>
      <c r="B34" s="769" t="s">
        <v>41</v>
      </c>
      <c r="C34" s="770">
        <v>5.7153284671532836</v>
      </c>
      <c r="D34" s="771">
        <v>137</v>
      </c>
      <c r="E34" s="160"/>
    </row>
    <row r="35" spans="1:5" ht="24.75" thickBot="1">
      <c r="A35" s="2151"/>
      <c r="B35" s="772" t="s">
        <v>42</v>
      </c>
      <c r="C35" s="773">
        <v>5.8437499999999982</v>
      </c>
      <c r="D35" s="774">
        <v>128</v>
      </c>
      <c r="E35" s="160"/>
    </row>
    <row r="36" spans="1:5" ht="15.75" thickTop="1"/>
  </sheetData>
  <sortState ref="B17:D20">
    <sortCondition descending="1" ref="D17:D20"/>
  </sortState>
  <mergeCells count="12">
    <mergeCell ref="A29:A32"/>
    <mergeCell ref="A33:A35"/>
    <mergeCell ref="A13:A16"/>
    <mergeCell ref="A17:A20"/>
    <mergeCell ref="A21:A23"/>
    <mergeCell ref="A24:A26"/>
    <mergeCell ref="A27:A28"/>
    <mergeCell ref="A1:B2"/>
    <mergeCell ref="C1:D1"/>
    <mergeCell ref="A4:A8"/>
    <mergeCell ref="A9:A10"/>
    <mergeCell ref="A11:A12"/>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sheetPr>
  <dimension ref="A1:E36"/>
  <sheetViews>
    <sheetView workbookViewId="0">
      <selection activeCell="T24" sqref="T24"/>
    </sheetView>
  </sheetViews>
  <sheetFormatPr baseColWidth="10" defaultColWidth="9.140625" defaultRowHeight="15"/>
  <cols>
    <col min="1" max="2" width="30.42578125" customWidth="1"/>
    <col min="3" max="4" width="14.5703125" customWidth="1"/>
  </cols>
  <sheetData>
    <row r="1" spans="1:5" ht="71.25" customHeight="1" thickTop="1">
      <c r="A1" s="2152" t="s">
        <v>183</v>
      </c>
      <c r="B1" s="2152"/>
      <c r="C1" s="2154" t="s">
        <v>124</v>
      </c>
      <c r="D1" s="2154"/>
      <c r="E1" s="161"/>
    </row>
    <row r="2" spans="1:5" ht="15.75" thickBot="1">
      <c r="A2" s="2153"/>
      <c r="B2" s="2153"/>
      <c r="C2" s="775" t="s">
        <v>648</v>
      </c>
      <c r="D2" s="775" t="s">
        <v>519</v>
      </c>
      <c r="E2" s="161"/>
    </row>
    <row r="3" spans="1:5" ht="15.75" thickTop="1">
      <c r="A3" s="776" t="s">
        <v>392</v>
      </c>
      <c r="B3" s="777" t="s">
        <v>65</v>
      </c>
      <c r="C3" s="778">
        <v>6.0046296296296271</v>
      </c>
      <c r="D3" s="779">
        <v>434</v>
      </c>
      <c r="E3" s="161"/>
    </row>
    <row r="4" spans="1:5">
      <c r="A4" s="2155" t="s">
        <v>8</v>
      </c>
      <c r="B4" s="1383" t="s">
        <v>397</v>
      </c>
      <c r="C4" s="780">
        <v>5.935483870967742</v>
      </c>
      <c r="D4" s="781">
        <v>249</v>
      </c>
      <c r="E4" s="161"/>
    </row>
    <row r="5" spans="1:5">
      <c r="A5" s="2155"/>
      <c r="B5" s="1383" t="s">
        <v>395</v>
      </c>
      <c r="C5" s="780">
        <v>6.1458333333333313</v>
      </c>
      <c r="D5" s="781">
        <v>97</v>
      </c>
      <c r="E5" s="161"/>
    </row>
    <row r="6" spans="1:5">
      <c r="A6" s="2155"/>
      <c r="B6" s="1383" t="s">
        <v>393</v>
      </c>
      <c r="C6" s="780">
        <v>6.1702127659574462</v>
      </c>
      <c r="D6" s="781">
        <v>47</v>
      </c>
      <c r="E6" s="161"/>
    </row>
    <row r="7" spans="1:5">
      <c r="A7" s="2155"/>
      <c r="B7" s="1383" t="s">
        <v>394</v>
      </c>
      <c r="C7" s="780">
        <v>5.8333333333333339</v>
      </c>
      <c r="D7" s="781">
        <v>36</v>
      </c>
      <c r="E7" s="161"/>
    </row>
    <row r="8" spans="1:5">
      <c r="A8" s="2155"/>
      <c r="B8" s="1383" t="s">
        <v>396</v>
      </c>
      <c r="C8" s="780">
        <v>6.4</v>
      </c>
      <c r="D8" s="781">
        <v>5</v>
      </c>
      <c r="E8" s="161"/>
    </row>
    <row r="9" spans="1:5">
      <c r="A9" s="2155" t="s">
        <v>9</v>
      </c>
      <c r="B9" s="1383" t="s">
        <v>11</v>
      </c>
      <c r="C9" s="780">
        <v>6.0234986945169737</v>
      </c>
      <c r="D9" s="781">
        <v>384</v>
      </c>
      <c r="E9" s="161"/>
    </row>
    <row r="10" spans="1:5">
      <c r="A10" s="2155"/>
      <c r="B10" s="1383" t="s">
        <v>10</v>
      </c>
      <c r="C10" s="780">
        <v>5.8571428571428577</v>
      </c>
      <c r="D10" s="781">
        <v>50</v>
      </c>
      <c r="E10" s="161"/>
    </row>
    <row r="11" spans="1:5" ht="15" customHeight="1">
      <c r="A11" s="2155" t="s">
        <v>521</v>
      </c>
      <c r="B11" s="1383" t="s">
        <v>12</v>
      </c>
      <c r="C11" s="780">
        <v>6.0869565217391299</v>
      </c>
      <c r="D11" s="781">
        <v>23</v>
      </c>
      <c r="E11" s="161"/>
    </row>
    <row r="12" spans="1:5" ht="36">
      <c r="A12" s="2155"/>
      <c r="B12" s="1383" t="s">
        <v>13</v>
      </c>
      <c r="C12" s="780">
        <v>6.0000000000000018</v>
      </c>
      <c r="D12" s="781">
        <v>410</v>
      </c>
      <c r="E12" s="161"/>
    </row>
    <row r="13" spans="1:5">
      <c r="A13" s="2155" t="s">
        <v>14</v>
      </c>
      <c r="B13" s="1383" t="s">
        <v>15</v>
      </c>
      <c r="C13" s="780">
        <v>6.3283582089552253</v>
      </c>
      <c r="D13" s="781">
        <v>68</v>
      </c>
      <c r="E13" s="161"/>
    </row>
    <row r="14" spans="1:5">
      <c r="A14" s="2155"/>
      <c r="B14" s="1383" t="s">
        <v>16</v>
      </c>
      <c r="C14" s="780">
        <v>5.9552238805970124</v>
      </c>
      <c r="D14" s="781">
        <v>134</v>
      </c>
      <c r="E14" s="161"/>
    </row>
    <row r="15" spans="1:5">
      <c r="A15" s="2155"/>
      <c r="B15" s="1383" t="s">
        <v>17</v>
      </c>
      <c r="C15" s="780">
        <v>5.884297520661157</v>
      </c>
      <c r="D15" s="781">
        <v>121</v>
      </c>
      <c r="E15" s="161"/>
    </row>
    <row r="16" spans="1:5">
      <c r="A16" s="2155"/>
      <c r="B16" s="1383" t="s">
        <v>18</v>
      </c>
      <c r="C16" s="780">
        <v>6</v>
      </c>
      <c r="D16" s="781">
        <v>111</v>
      </c>
      <c r="E16" s="161"/>
    </row>
    <row r="17" spans="1:5">
      <c r="A17" s="2155" t="s">
        <v>525</v>
      </c>
      <c r="B17" s="1383" t="s">
        <v>223</v>
      </c>
      <c r="C17" s="780">
        <v>6.1374407582938364</v>
      </c>
      <c r="D17" s="781">
        <v>211</v>
      </c>
      <c r="E17" s="161"/>
    </row>
    <row r="18" spans="1:5">
      <c r="A18" s="2155"/>
      <c r="B18" s="1383" t="s">
        <v>27</v>
      </c>
      <c r="C18" s="780">
        <v>5.8719512195121943</v>
      </c>
      <c r="D18" s="781">
        <v>164</v>
      </c>
      <c r="E18" s="161"/>
    </row>
    <row r="19" spans="1:5">
      <c r="A19" s="2155"/>
      <c r="B19" s="1383" t="s">
        <v>526</v>
      </c>
      <c r="C19" s="780">
        <v>6.1276595744680868</v>
      </c>
      <c r="D19" s="781">
        <v>47</v>
      </c>
      <c r="E19" s="161"/>
    </row>
    <row r="20" spans="1:5">
      <c r="A20" s="2155"/>
      <c r="B20" s="1383" t="s">
        <v>527</v>
      </c>
      <c r="C20" s="780">
        <v>4.8888888888888893</v>
      </c>
      <c r="D20" s="781">
        <v>9</v>
      </c>
      <c r="E20" s="161"/>
    </row>
    <row r="21" spans="1:5">
      <c r="A21" s="2155" t="s">
        <v>24</v>
      </c>
      <c r="B21" s="1383" t="s">
        <v>27</v>
      </c>
      <c r="C21" s="780">
        <v>6.0164835164835093</v>
      </c>
      <c r="D21" s="781">
        <v>364</v>
      </c>
      <c r="E21" s="161"/>
    </row>
    <row r="22" spans="1:5">
      <c r="A22" s="2155"/>
      <c r="B22" s="1383" t="s">
        <v>26</v>
      </c>
      <c r="C22" s="780">
        <v>5.9795918367346932</v>
      </c>
      <c r="D22" s="781">
        <v>50</v>
      </c>
      <c r="E22" s="161"/>
    </row>
    <row r="23" spans="1:5">
      <c r="A23" s="2155"/>
      <c r="B23" s="1383" t="s">
        <v>25</v>
      </c>
      <c r="C23" s="780">
        <v>5.8421052631578938</v>
      </c>
      <c r="D23" s="781">
        <v>20</v>
      </c>
      <c r="E23" s="161"/>
    </row>
    <row r="24" spans="1:5">
      <c r="A24" s="2155" t="s">
        <v>522</v>
      </c>
      <c r="B24" s="1383" t="s">
        <v>29</v>
      </c>
      <c r="C24" s="780">
        <v>6.082926829268291</v>
      </c>
      <c r="D24" s="781">
        <v>207</v>
      </c>
      <c r="E24" s="161"/>
    </row>
    <row r="25" spans="1:5">
      <c r="A25" s="2155"/>
      <c r="B25" s="1383" t="s">
        <v>30</v>
      </c>
      <c r="C25" s="780">
        <v>5.875</v>
      </c>
      <c r="D25" s="781">
        <v>16</v>
      </c>
      <c r="E25" s="161"/>
    </row>
    <row r="26" spans="1:5">
      <c r="A26" s="2155"/>
      <c r="B26" s="1383" t="s">
        <v>31</v>
      </c>
      <c r="C26" s="780">
        <v>5.9383886255924176</v>
      </c>
      <c r="D26" s="781">
        <v>211</v>
      </c>
      <c r="E26" s="161"/>
    </row>
    <row r="27" spans="1:5">
      <c r="A27" s="2155" t="s">
        <v>523</v>
      </c>
      <c r="B27" s="1383" t="s">
        <v>33</v>
      </c>
      <c r="C27" s="780">
        <v>6.0314465408805047</v>
      </c>
      <c r="D27" s="781">
        <v>159</v>
      </c>
      <c r="E27" s="161"/>
    </row>
    <row r="28" spans="1:5">
      <c r="A28" s="2155"/>
      <c r="B28" s="1383" t="s">
        <v>34</v>
      </c>
      <c r="C28" s="780">
        <v>5.9963235294117645</v>
      </c>
      <c r="D28" s="781">
        <v>272</v>
      </c>
      <c r="E28" s="161"/>
    </row>
    <row r="29" spans="1:5" ht="15" customHeight="1">
      <c r="A29" s="2155" t="s">
        <v>517</v>
      </c>
      <c r="B29" s="1383" t="s">
        <v>39</v>
      </c>
      <c r="C29" s="780">
        <v>6.0145454545454538</v>
      </c>
      <c r="D29" s="781">
        <v>276</v>
      </c>
      <c r="E29" s="161"/>
    </row>
    <row r="30" spans="1:5">
      <c r="A30" s="2155"/>
      <c r="B30" s="1383" t="s">
        <v>36</v>
      </c>
      <c r="C30" s="780">
        <v>5.8488372093023271</v>
      </c>
      <c r="D30" s="781">
        <v>86</v>
      </c>
      <c r="E30" s="161"/>
    </row>
    <row r="31" spans="1:5" ht="24">
      <c r="A31" s="2155"/>
      <c r="B31" s="1383" t="s">
        <v>37</v>
      </c>
      <c r="C31" s="780">
        <v>6.3404255319148941</v>
      </c>
      <c r="D31" s="781">
        <v>48</v>
      </c>
      <c r="E31" s="161"/>
    </row>
    <row r="32" spans="1:5">
      <c r="A32" s="2155"/>
      <c r="B32" s="1383" t="s">
        <v>38</v>
      </c>
      <c r="C32" s="780">
        <v>5.7916666666666661</v>
      </c>
      <c r="D32" s="781">
        <v>24</v>
      </c>
      <c r="E32" s="161"/>
    </row>
    <row r="33" spans="1:5" ht="15" customHeight="1">
      <c r="A33" s="2155" t="s">
        <v>524</v>
      </c>
      <c r="B33" s="1383" t="s">
        <v>40</v>
      </c>
      <c r="C33" s="780">
        <v>6.0419161676646667</v>
      </c>
      <c r="D33" s="781">
        <v>167</v>
      </c>
      <c r="E33" s="161"/>
    </row>
    <row r="34" spans="1:5">
      <c r="A34" s="2155"/>
      <c r="B34" s="1383" t="s">
        <v>41</v>
      </c>
      <c r="C34" s="780">
        <v>6.0510948905109485</v>
      </c>
      <c r="D34" s="781">
        <v>137</v>
      </c>
      <c r="E34" s="161"/>
    </row>
    <row r="35" spans="1:5" ht="15.75" thickBot="1">
      <c r="A35" s="2156"/>
      <c r="B35" s="1384" t="s">
        <v>42</v>
      </c>
      <c r="C35" s="782">
        <v>5.9062499999999991</v>
      </c>
      <c r="D35" s="783">
        <v>128</v>
      </c>
      <c r="E35" s="161"/>
    </row>
    <row r="36" spans="1:5" ht="15.75" thickTop="1"/>
  </sheetData>
  <sortState ref="B17:D20">
    <sortCondition descending="1" ref="D17:D20"/>
  </sortState>
  <mergeCells count="12">
    <mergeCell ref="A29:A32"/>
    <mergeCell ref="A33:A35"/>
    <mergeCell ref="A13:A16"/>
    <mergeCell ref="A17:A20"/>
    <mergeCell ref="A21:A23"/>
    <mergeCell ref="A24:A26"/>
    <mergeCell ref="A27:A28"/>
    <mergeCell ref="A1:B2"/>
    <mergeCell ref="C1:D1"/>
    <mergeCell ref="A4:A8"/>
    <mergeCell ref="A9:A10"/>
    <mergeCell ref="A11:A1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1:E36"/>
  <sheetViews>
    <sheetView workbookViewId="0">
      <selection activeCell="T24" sqref="T24"/>
    </sheetView>
  </sheetViews>
  <sheetFormatPr baseColWidth="10" defaultColWidth="8.7109375" defaultRowHeight="15"/>
  <sheetData>
    <row r="1" spans="1:5" ht="84" customHeight="1" thickTop="1">
      <c r="A1" s="2159" t="s">
        <v>183</v>
      </c>
      <c r="B1" s="2160"/>
      <c r="C1" s="2163" t="s">
        <v>114</v>
      </c>
      <c r="D1" s="2164"/>
      <c r="E1" s="1538"/>
    </row>
    <row r="2" spans="1:5" ht="25.5" thickBot="1">
      <c r="A2" s="2161"/>
      <c r="B2" s="2162"/>
      <c r="C2" s="1539" t="s">
        <v>399</v>
      </c>
      <c r="D2" s="1540" t="s">
        <v>391</v>
      </c>
      <c r="E2" s="1538"/>
    </row>
    <row r="3" spans="1:5" ht="15.75" thickTop="1">
      <c r="A3" s="1541" t="s">
        <v>392</v>
      </c>
      <c r="B3" s="1542" t="s">
        <v>65</v>
      </c>
      <c r="C3" s="1543">
        <v>6.0046296296296271</v>
      </c>
      <c r="D3" s="1544">
        <v>434</v>
      </c>
      <c r="E3" s="1538"/>
    </row>
    <row r="4" spans="1:5" ht="48">
      <c r="A4" s="2157" t="s">
        <v>8</v>
      </c>
      <c r="B4" s="1545" t="s">
        <v>397</v>
      </c>
      <c r="C4" s="1546">
        <v>5.9354838709677429</v>
      </c>
      <c r="D4" s="1547">
        <v>249</v>
      </c>
      <c r="E4" s="1538"/>
    </row>
    <row r="5" spans="1:5" ht="24">
      <c r="A5" s="2157"/>
      <c r="B5" s="1545" t="s">
        <v>395</v>
      </c>
      <c r="C5" s="1546">
        <v>6.1458333333333321</v>
      </c>
      <c r="D5" s="1547">
        <v>97</v>
      </c>
      <c r="E5" s="1538"/>
    </row>
    <row r="6" spans="1:5" ht="48">
      <c r="A6" s="2157"/>
      <c r="B6" s="1545" t="s">
        <v>393</v>
      </c>
      <c r="C6" s="1546">
        <v>6.1702127659574471</v>
      </c>
      <c r="D6" s="1547">
        <v>47</v>
      </c>
      <c r="E6" s="1538"/>
    </row>
    <row r="7" spans="1:5" ht="24">
      <c r="A7" s="2157"/>
      <c r="B7" s="1545" t="s">
        <v>394</v>
      </c>
      <c r="C7" s="1546">
        <v>5.833333333333333</v>
      </c>
      <c r="D7" s="1547">
        <v>36</v>
      </c>
      <c r="E7" s="1538"/>
    </row>
    <row r="8" spans="1:5" ht="24">
      <c r="A8" s="2157"/>
      <c r="B8" s="1545" t="s">
        <v>396</v>
      </c>
      <c r="C8" s="1546">
        <v>6.4</v>
      </c>
      <c r="D8" s="1547">
        <v>5</v>
      </c>
      <c r="E8" s="1538"/>
    </row>
    <row r="9" spans="1:5">
      <c r="A9" s="2157" t="s">
        <v>9</v>
      </c>
      <c r="B9" s="1545" t="s">
        <v>11</v>
      </c>
      <c r="C9" s="1546">
        <v>6.0234986945169746</v>
      </c>
      <c r="D9" s="1547">
        <v>384</v>
      </c>
      <c r="E9" s="1538"/>
    </row>
    <row r="10" spans="1:5">
      <c r="A10" s="2157"/>
      <c r="B10" s="1545" t="s">
        <v>10</v>
      </c>
      <c r="C10" s="1546">
        <v>5.8571428571428559</v>
      </c>
      <c r="D10" s="1547">
        <v>50</v>
      </c>
      <c r="E10" s="1538"/>
    </row>
    <row r="11" spans="1:5" ht="60">
      <c r="A11" s="2157" t="s">
        <v>521</v>
      </c>
      <c r="B11" s="1545" t="s">
        <v>12</v>
      </c>
      <c r="C11" s="1546">
        <v>6.086956521739129</v>
      </c>
      <c r="D11" s="1547">
        <v>23</v>
      </c>
      <c r="E11" s="1538"/>
    </row>
    <row r="12" spans="1:5" ht="168">
      <c r="A12" s="2157"/>
      <c r="B12" s="1545" t="s">
        <v>13</v>
      </c>
      <c r="C12" s="1546">
        <v>6</v>
      </c>
      <c r="D12" s="1547">
        <v>410</v>
      </c>
      <c r="E12" s="1538"/>
    </row>
    <row r="13" spans="1:5" ht="36">
      <c r="A13" s="2157" t="s">
        <v>14</v>
      </c>
      <c r="B13" s="1545" t="s">
        <v>15</v>
      </c>
      <c r="C13" s="1546">
        <v>6.3283582089552244</v>
      </c>
      <c r="D13" s="1547">
        <v>68</v>
      </c>
      <c r="E13" s="1538"/>
    </row>
    <row r="14" spans="1:5" ht="48">
      <c r="A14" s="2157"/>
      <c r="B14" s="1545" t="s">
        <v>16</v>
      </c>
      <c r="C14" s="1546">
        <v>5.9552238805970159</v>
      </c>
      <c r="D14" s="1547">
        <v>134</v>
      </c>
      <c r="E14" s="1538"/>
    </row>
    <row r="15" spans="1:5" ht="48">
      <c r="A15" s="2157"/>
      <c r="B15" s="1545" t="s">
        <v>17</v>
      </c>
      <c r="C15" s="1546">
        <v>5.8842975206611561</v>
      </c>
      <c r="D15" s="1547">
        <v>121</v>
      </c>
      <c r="E15" s="1538"/>
    </row>
    <row r="16" spans="1:5" ht="24">
      <c r="A16" s="2157"/>
      <c r="B16" s="1545" t="s">
        <v>18</v>
      </c>
      <c r="C16" s="1546">
        <v>6</v>
      </c>
      <c r="D16" s="1547">
        <v>111</v>
      </c>
      <c r="E16" s="1538"/>
    </row>
    <row r="17" spans="1:5">
      <c r="A17" s="2157" t="s">
        <v>525</v>
      </c>
      <c r="B17" s="1545" t="s">
        <v>223</v>
      </c>
      <c r="C17" s="1546">
        <v>6.1374407582938382</v>
      </c>
      <c r="D17" s="1547">
        <v>211</v>
      </c>
      <c r="E17" s="1538"/>
    </row>
    <row r="18" spans="1:5">
      <c r="A18" s="2157"/>
      <c r="B18" s="1545" t="s">
        <v>27</v>
      </c>
      <c r="C18" s="1546">
        <v>5.8719512195121952</v>
      </c>
      <c r="D18" s="1547">
        <v>164</v>
      </c>
      <c r="E18" s="1538"/>
    </row>
    <row r="19" spans="1:5">
      <c r="A19" s="2157"/>
      <c r="B19" s="1545" t="s">
        <v>526</v>
      </c>
      <c r="C19" s="1546">
        <v>6.1276595744680824</v>
      </c>
      <c r="D19" s="1547">
        <v>47</v>
      </c>
      <c r="E19" s="1538"/>
    </row>
    <row r="20" spans="1:5">
      <c r="A20" s="2157"/>
      <c r="B20" s="1545" t="s">
        <v>527</v>
      </c>
      <c r="C20" s="1546">
        <v>4.8888888888888893</v>
      </c>
      <c r="D20" s="1547">
        <v>9</v>
      </c>
      <c r="E20" s="1538"/>
    </row>
    <row r="21" spans="1:5">
      <c r="A21" s="2157" t="s">
        <v>24</v>
      </c>
      <c r="B21" s="1545" t="s">
        <v>27</v>
      </c>
      <c r="C21" s="1546">
        <v>6.016483516483512</v>
      </c>
      <c r="D21" s="1547">
        <v>364</v>
      </c>
      <c r="E21" s="1538"/>
    </row>
    <row r="22" spans="1:5">
      <c r="A22" s="2157"/>
      <c r="B22" s="1545" t="s">
        <v>26</v>
      </c>
      <c r="C22" s="1546">
        <v>5.9795918367346941</v>
      </c>
      <c r="D22" s="1547">
        <v>50</v>
      </c>
      <c r="E22" s="1538"/>
    </row>
    <row r="23" spans="1:5">
      <c r="A23" s="2157"/>
      <c r="B23" s="1545" t="s">
        <v>25</v>
      </c>
      <c r="C23" s="1546">
        <v>5.8421052631578938</v>
      </c>
      <c r="D23" s="1547">
        <v>20</v>
      </c>
      <c r="E23" s="1538"/>
    </row>
    <row r="24" spans="1:5">
      <c r="A24" s="2157" t="s">
        <v>522</v>
      </c>
      <c r="B24" s="1545" t="s">
        <v>29</v>
      </c>
      <c r="C24" s="1546">
        <v>6.082926829268291</v>
      </c>
      <c r="D24" s="1547">
        <v>207</v>
      </c>
      <c r="E24" s="1538"/>
    </row>
    <row r="25" spans="1:5">
      <c r="A25" s="2157"/>
      <c r="B25" s="1545" t="s">
        <v>30</v>
      </c>
      <c r="C25" s="1546">
        <v>5.875</v>
      </c>
      <c r="D25" s="1547">
        <v>16</v>
      </c>
      <c r="E25" s="1538"/>
    </row>
    <row r="26" spans="1:5">
      <c r="A26" s="2157"/>
      <c r="B26" s="1545" t="s">
        <v>31</v>
      </c>
      <c r="C26" s="1546">
        <v>5.938388625592415</v>
      </c>
      <c r="D26" s="1547">
        <v>211</v>
      </c>
      <c r="E26" s="1538"/>
    </row>
    <row r="27" spans="1:5">
      <c r="A27" s="2157" t="s">
        <v>523</v>
      </c>
      <c r="B27" s="1545" t="s">
        <v>33</v>
      </c>
      <c r="C27" s="1546">
        <v>6.0314465408805011</v>
      </c>
      <c r="D27" s="1547">
        <v>159</v>
      </c>
      <c r="E27" s="1538"/>
    </row>
    <row r="28" spans="1:5">
      <c r="A28" s="2157"/>
      <c r="B28" s="1545" t="s">
        <v>34</v>
      </c>
      <c r="C28" s="1546">
        <v>5.9963235294117654</v>
      </c>
      <c r="D28" s="1547">
        <v>272</v>
      </c>
      <c r="E28" s="1538"/>
    </row>
    <row r="29" spans="1:5" ht="24">
      <c r="A29" s="2157" t="s">
        <v>517</v>
      </c>
      <c r="B29" s="1545" t="s">
        <v>39</v>
      </c>
      <c r="C29" s="1546">
        <v>6.0185185185185111</v>
      </c>
      <c r="D29" s="1547">
        <v>271</v>
      </c>
      <c r="E29" s="1538"/>
    </row>
    <row r="30" spans="1:5" ht="48">
      <c r="A30" s="2157"/>
      <c r="B30" s="1545" t="s">
        <v>1665</v>
      </c>
      <c r="C30" s="1546">
        <v>5.8488372093023262</v>
      </c>
      <c r="D30" s="1547">
        <v>86</v>
      </c>
      <c r="E30" s="1538"/>
    </row>
    <row r="31" spans="1:5" ht="60">
      <c r="A31" s="2157"/>
      <c r="B31" s="1545" t="s">
        <v>1666</v>
      </c>
      <c r="C31" s="1546">
        <v>6.3404255319148941</v>
      </c>
      <c r="D31" s="1547">
        <v>48</v>
      </c>
      <c r="E31" s="1538"/>
    </row>
    <row r="32" spans="1:5" ht="24">
      <c r="A32" s="2157"/>
      <c r="B32" s="1545" t="s">
        <v>1667</v>
      </c>
      <c r="C32" s="1546">
        <v>5.7916666666666661</v>
      </c>
      <c r="D32" s="1547">
        <v>24</v>
      </c>
      <c r="E32" s="1538"/>
    </row>
    <row r="33" spans="1:5" ht="36">
      <c r="A33" s="2157"/>
      <c r="B33" s="1545" t="s">
        <v>1668</v>
      </c>
      <c r="C33" s="1546">
        <v>5.8</v>
      </c>
      <c r="D33" s="1547">
        <v>5</v>
      </c>
      <c r="E33" s="1538"/>
    </row>
    <row r="34" spans="1:5" ht="24">
      <c r="A34" s="2157" t="s">
        <v>524</v>
      </c>
      <c r="B34" s="1545" t="s">
        <v>40</v>
      </c>
      <c r="C34" s="1546">
        <v>6.0419161676646711</v>
      </c>
      <c r="D34" s="1547">
        <v>167</v>
      </c>
      <c r="E34" s="1538"/>
    </row>
    <row r="35" spans="1:5" ht="24">
      <c r="A35" s="2157"/>
      <c r="B35" s="1545" t="s">
        <v>41</v>
      </c>
      <c r="C35" s="1546">
        <v>6.0510948905109503</v>
      </c>
      <c r="D35" s="1547">
        <v>137</v>
      </c>
      <c r="E35" s="1538"/>
    </row>
    <row r="36" spans="1:5" ht="36.75" thickBot="1">
      <c r="A36" s="2158"/>
      <c r="B36" s="1548" t="s">
        <v>42</v>
      </c>
      <c r="C36" s="1549">
        <v>5.90625</v>
      </c>
      <c r="D36" s="1550">
        <v>128</v>
      </c>
      <c r="E36" s="1538"/>
    </row>
  </sheetData>
  <mergeCells count="12">
    <mergeCell ref="A34:A36"/>
    <mergeCell ref="A1:B2"/>
    <mergeCell ref="C1:D1"/>
    <mergeCell ref="A4:A8"/>
    <mergeCell ref="A9:A10"/>
    <mergeCell ref="A11:A12"/>
    <mergeCell ref="A13:A16"/>
    <mergeCell ref="A17:A20"/>
    <mergeCell ref="A21:A23"/>
    <mergeCell ref="A24:A26"/>
    <mergeCell ref="A27:A28"/>
    <mergeCell ref="A29:A3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V67"/>
  <sheetViews>
    <sheetView zoomScale="70" zoomScaleNormal="70" workbookViewId="0">
      <selection activeCell="F32" sqref="F32"/>
    </sheetView>
  </sheetViews>
  <sheetFormatPr baseColWidth="10" defaultColWidth="9.140625" defaultRowHeight="15"/>
  <cols>
    <col min="1" max="1" width="11.42578125" customWidth="1"/>
    <col min="2" max="2" width="27.42578125" customWidth="1"/>
    <col min="3" max="3" width="17.7109375" customWidth="1"/>
    <col min="4" max="4" width="20.7109375" customWidth="1"/>
    <col min="5" max="5" width="11" customWidth="1"/>
    <col min="6" max="6" width="14.140625" customWidth="1"/>
    <col min="7" max="7" width="14.5703125" customWidth="1"/>
    <col min="9" max="9" width="19" customWidth="1"/>
    <col min="10" max="10" width="19.42578125" customWidth="1"/>
    <col min="11" max="11" width="14.28515625" bestFit="1" customWidth="1"/>
    <col min="17" max="17" width="20.42578125" customWidth="1"/>
    <col min="18" max="18" width="16.5703125" customWidth="1"/>
    <col min="21" max="21" width="9.7109375" customWidth="1"/>
  </cols>
  <sheetData>
    <row r="1" spans="1:22">
      <c r="A1" t="s">
        <v>1784</v>
      </c>
    </row>
    <row r="2" spans="1:22">
      <c r="A2" s="234" t="s">
        <v>1785</v>
      </c>
      <c r="B2" s="234"/>
      <c r="C2" s="234"/>
      <c r="D2" s="234"/>
      <c r="E2" s="234"/>
      <c r="F2" s="234"/>
    </row>
    <row r="3" spans="1:22">
      <c r="A3" s="324" t="s">
        <v>1786</v>
      </c>
      <c r="B3" s="324"/>
      <c r="C3" s="324"/>
      <c r="D3" s="324"/>
      <c r="E3" s="324"/>
      <c r="F3" s="324"/>
      <c r="V3" s="1693"/>
    </row>
    <row r="4" spans="1:22">
      <c r="A4" s="324"/>
      <c r="B4" s="324"/>
      <c r="C4" s="324"/>
      <c r="D4" s="324"/>
      <c r="E4" s="324"/>
      <c r="F4" s="324"/>
      <c r="V4" s="1693"/>
    </row>
    <row r="5" spans="1:22" ht="15.75" thickBot="1">
      <c r="A5" s="1825" t="s">
        <v>2090</v>
      </c>
      <c r="B5" s="1825"/>
      <c r="C5" s="1825"/>
      <c r="D5" s="1825"/>
      <c r="E5" s="1825"/>
      <c r="F5" s="1825"/>
      <c r="H5" s="1825" t="s">
        <v>2091</v>
      </c>
      <c r="I5" s="1825"/>
      <c r="J5" s="1825"/>
      <c r="K5" s="1825"/>
      <c r="L5" s="1825"/>
      <c r="M5" s="1825"/>
      <c r="N5" s="1693"/>
      <c r="P5" s="1693"/>
    </row>
    <row r="6" spans="1:22" ht="26.25" thickTop="1" thickBot="1">
      <c r="A6" s="1829" t="s">
        <v>183</v>
      </c>
      <c r="B6" s="1830"/>
      <c r="C6" s="1830"/>
      <c r="D6" s="1831"/>
      <c r="E6" s="1694" t="s">
        <v>391</v>
      </c>
      <c r="F6" s="1695" t="s">
        <v>1787</v>
      </c>
      <c r="H6" s="1826" t="s">
        <v>183</v>
      </c>
      <c r="I6" s="1827"/>
      <c r="J6" s="1827"/>
      <c r="K6" s="1828"/>
      <c r="L6" s="1707" t="s">
        <v>391</v>
      </c>
      <c r="M6" s="1708" t="s">
        <v>1787</v>
      </c>
      <c r="N6" s="1693"/>
      <c r="P6" s="1693"/>
    </row>
    <row r="7" spans="1:22" ht="24.75" thickTop="1">
      <c r="A7" s="1832" t="s">
        <v>8</v>
      </c>
      <c r="B7" s="1824" t="s">
        <v>397</v>
      </c>
      <c r="C7" s="1824" t="s">
        <v>525</v>
      </c>
      <c r="D7" s="1696" t="s">
        <v>223</v>
      </c>
      <c r="E7" s="1705">
        <v>95</v>
      </c>
      <c r="F7" s="1706">
        <v>0.38461538461538469</v>
      </c>
      <c r="H7" s="1821" t="s">
        <v>8</v>
      </c>
      <c r="I7" s="1824" t="s">
        <v>397</v>
      </c>
      <c r="J7" s="1824" t="s">
        <v>14</v>
      </c>
      <c r="K7" s="1696" t="s">
        <v>15</v>
      </c>
      <c r="L7" s="1705">
        <v>47</v>
      </c>
      <c r="M7" s="1709">
        <v>0.1887550200803213</v>
      </c>
      <c r="N7" s="1693"/>
      <c r="P7" s="1693"/>
    </row>
    <row r="8" spans="1:22" ht="24">
      <c r="A8" s="1833"/>
      <c r="B8" s="1818"/>
      <c r="C8" s="1818"/>
      <c r="D8" s="1697" t="s">
        <v>27</v>
      </c>
      <c r="E8" s="1698">
        <v>121</v>
      </c>
      <c r="F8" s="1699">
        <v>0.48987854251012147</v>
      </c>
      <c r="H8" s="1822"/>
      <c r="I8" s="1818"/>
      <c r="J8" s="1818"/>
      <c r="K8" s="1697" t="s">
        <v>16</v>
      </c>
      <c r="L8" s="1698">
        <v>95</v>
      </c>
      <c r="M8" s="1710">
        <v>0.38152610441767076</v>
      </c>
      <c r="N8" s="1693"/>
      <c r="P8" s="1693"/>
    </row>
    <row r="9" spans="1:22" ht="24">
      <c r="A9" s="1833"/>
      <c r="B9" s="1818"/>
      <c r="C9" s="1818"/>
      <c r="D9" s="1697" t="s">
        <v>526</v>
      </c>
      <c r="E9" s="1698">
        <v>29</v>
      </c>
      <c r="F9" s="1699">
        <v>0.11740890688259109</v>
      </c>
      <c r="H9" s="1822"/>
      <c r="I9" s="1818"/>
      <c r="J9" s="1818"/>
      <c r="K9" s="1697" t="s">
        <v>17</v>
      </c>
      <c r="L9" s="1698">
        <v>57</v>
      </c>
      <c r="M9" s="1710">
        <v>0.22891566265060243</v>
      </c>
      <c r="N9" s="1693"/>
      <c r="P9" s="1693"/>
    </row>
    <row r="10" spans="1:22">
      <c r="A10" s="1833"/>
      <c r="B10" s="1818"/>
      <c r="C10" s="1818"/>
      <c r="D10" s="1697" t="s">
        <v>527</v>
      </c>
      <c r="E10" s="1698">
        <v>2</v>
      </c>
      <c r="F10" s="1701">
        <v>8.0971659919028341E-3</v>
      </c>
      <c r="H10" s="1822"/>
      <c r="I10" s="1818"/>
      <c r="J10" s="1818"/>
      <c r="K10" s="1697" t="s">
        <v>18</v>
      </c>
      <c r="L10" s="1698">
        <v>50</v>
      </c>
      <c r="M10" s="1710">
        <v>0.20080321285140562</v>
      </c>
      <c r="N10" s="1693"/>
      <c r="P10" s="1693"/>
    </row>
    <row r="11" spans="1:22" ht="24">
      <c r="A11" s="1833"/>
      <c r="B11" s="1818"/>
      <c r="C11" s="1818"/>
      <c r="D11" s="1697" t="s">
        <v>392</v>
      </c>
      <c r="E11" s="1698">
        <v>247</v>
      </c>
      <c r="F11" s="1699">
        <v>1</v>
      </c>
      <c r="H11" s="1822"/>
      <c r="I11" s="1818" t="s">
        <v>395</v>
      </c>
      <c r="J11" s="1818" t="s">
        <v>14</v>
      </c>
      <c r="K11" s="1697" t="s">
        <v>15</v>
      </c>
      <c r="L11" s="1698">
        <v>4</v>
      </c>
      <c r="M11" s="1710">
        <v>4.1237113402061848E-2</v>
      </c>
      <c r="N11" s="1693"/>
      <c r="P11" s="1693"/>
    </row>
    <row r="12" spans="1:22" ht="24">
      <c r="A12" s="1833"/>
      <c r="B12" s="1818" t="s">
        <v>395</v>
      </c>
      <c r="C12" s="1818" t="s">
        <v>525</v>
      </c>
      <c r="D12" s="1697" t="s">
        <v>223</v>
      </c>
      <c r="E12" s="1698">
        <v>67</v>
      </c>
      <c r="F12" s="1699">
        <v>0.69791666666666652</v>
      </c>
      <c r="H12" s="1822"/>
      <c r="I12" s="1818"/>
      <c r="J12" s="1818"/>
      <c r="K12" s="1697" t="s">
        <v>16</v>
      </c>
      <c r="L12" s="1698">
        <v>16</v>
      </c>
      <c r="M12" s="1710">
        <v>0.16494845360824739</v>
      </c>
      <c r="N12" s="1693"/>
      <c r="P12" s="1693"/>
    </row>
    <row r="13" spans="1:22" ht="24">
      <c r="A13" s="1833"/>
      <c r="B13" s="1818"/>
      <c r="C13" s="1818"/>
      <c r="D13" s="1697" t="s">
        <v>27</v>
      </c>
      <c r="E13" s="1698">
        <v>16</v>
      </c>
      <c r="F13" s="1699">
        <v>0.16666666666666663</v>
      </c>
      <c r="H13" s="1822"/>
      <c r="I13" s="1818"/>
      <c r="J13" s="1818"/>
      <c r="K13" s="1697" t="s">
        <v>17</v>
      </c>
      <c r="L13" s="1698">
        <v>35</v>
      </c>
      <c r="M13" s="1710">
        <v>0.36082474226804123</v>
      </c>
      <c r="N13" s="1693"/>
      <c r="P13" s="1693"/>
    </row>
    <row r="14" spans="1:22">
      <c r="A14" s="1833"/>
      <c r="B14" s="1818"/>
      <c r="C14" s="1818"/>
      <c r="D14" s="1697" t="s">
        <v>526</v>
      </c>
      <c r="E14" s="1698">
        <v>12</v>
      </c>
      <c r="F14" s="1699">
        <v>0.125</v>
      </c>
      <c r="H14" s="1822"/>
      <c r="I14" s="1818"/>
      <c r="J14" s="1818"/>
      <c r="K14" s="1697" t="s">
        <v>18</v>
      </c>
      <c r="L14" s="1698">
        <v>42</v>
      </c>
      <c r="M14" s="1710">
        <v>0.4329896907216495</v>
      </c>
      <c r="N14" s="1693"/>
      <c r="P14" s="1693"/>
    </row>
    <row r="15" spans="1:22" ht="24">
      <c r="A15" s="1833"/>
      <c r="B15" s="1818"/>
      <c r="C15" s="1818"/>
      <c r="D15" s="1697" t="s">
        <v>527</v>
      </c>
      <c r="E15" s="1698">
        <v>1</v>
      </c>
      <c r="F15" s="1699">
        <v>1.0416666666666664E-2</v>
      </c>
      <c r="H15" s="1822"/>
      <c r="I15" s="1818" t="s">
        <v>393</v>
      </c>
      <c r="J15" s="1818" t="s">
        <v>14</v>
      </c>
      <c r="K15" s="1697" t="s">
        <v>15</v>
      </c>
      <c r="L15" s="1698">
        <v>17</v>
      </c>
      <c r="M15" s="1710">
        <v>0.36170212765957449</v>
      </c>
      <c r="N15" s="1693"/>
      <c r="P15" s="1693"/>
    </row>
    <row r="16" spans="1:22" ht="24">
      <c r="A16" s="1833"/>
      <c r="B16" s="1818"/>
      <c r="C16" s="1818"/>
      <c r="D16" s="1697" t="s">
        <v>392</v>
      </c>
      <c r="E16" s="1698">
        <v>96</v>
      </c>
      <c r="F16" s="1699">
        <v>1</v>
      </c>
      <c r="H16" s="1822"/>
      <c r="I16" s="1818"/>
      <c r="J16" s="1818"/>
      <c r="K16" s="1697" t="s">
        <v>16</v>
      </c>
      <c r="L16" s="1698">
        <v>14</v>
      </c>
      <c r="M16" s="1710">
        <v>0.2978723404255319</v>
      </c>
      <c r="N16" s="1693"/>
      <c r="P16" s="1693"/>
    </row>
    <row r="17" spans="1:16" ht="24">
      <c r="A17" s="1833"/>
      <c r="B17" s="1818" t="s">
        <v>393</v>
      </c>
      <c r="C17" s="1818" t="s">
        <v>525</v>
      </c>
      <c r="D17" s="1697" t="s">
        <v>223</v>
      </c>
      <c r="E17" s="1698">
        <v>28</v>
      </c>
      <c r="F17" s="1699">
        <v>0.5957446808510638</v>
      </c>
      <c r="H17" s="1822"/>
      <c r="I17" s="1818"/>
      <c r="J17" s="1818"/>
      <c r="K17" s="1697" t="s">
        <v>17</v>
      </c>
      <c r="L17" s="1698">
        <v>12</v>
      </c>
      <c r="M17" s="1710">
        <v>0.25531914893617019</v>
      </c>
      <c r="N17" s="1693"/>
      <c r="P17" s="1693"/>
    </row>
    <row r="18" spans="1:16">
      <c r="A18" s="1833"/>
      <c r="B18" s="1818"/>
      <c r="C18" s="1818"/>
      <c r="D18" s="1697" t="s">
        <v>27</v>
      </c>
      <c r="E18" s="1698">
        <v>18</v>
      </c>
      <c r="F18" s="1699">
        <v>0.38297872340425537</v>
      </c>
      <c r="H18" s="1822"/>
      <c r="I18" s="1818"/>
      <c r="J18" s="1818"/>
      <c r="K18" s="1697" t="s">
        <v>18</v>
      </c>
      <c r="L18" s="1698">
        <v>4</v>
      </c>
      <c r="M18" s="1710">
        <v>8.5106382978723402E-2</v>
      </c>
      <c r="N18" s="1693"/>
      <c r="P18" s="1693"/>
    </row>
    <row r="19" spans="1:16" ht="24">
      <c r="A19" s="1833"/>
      <c r="B19" s="1818"/>
      <c r="C19" s="1818"/>
      <c r="D19" s="1697" t="s">
        <v>526</v>
      </c>
      <c r="E19" s="1698">
        <v>1</v>
      </c>
      <c r="F19" s="1699">
        <v>2.1276595744680851E-2</v>
      </c>
      <c r="H19" s="1822"/>
      <c r="I19" s="1818" t="s">
        <v>394</v>
      </c>
      <c r="J19" s="1818" t="s">
        <v>14</v>
      </c>
      <c r="K19" s="1697" t="s">
        <v>15</v>
      </c>
      <c r="L19" s="1700" t="s">
        <v>183</v>
      </c>
      <c r="M19" s="1711" t="s">
        <v>183</v>
      </c>
      <c r="N19" s="1693"/>
      <c r="P19" s="1693"/>
    </row>
    <row r="20" spans="1:16" ht="24">
      <c r="A20" s="1833"/>
      <c r="B20" s="1818"/>
      <c r="C20" s="1818"/>
      <c r="D20" s="1697" t="s">
        <v>392</v>
      </c>
      <c r="E20" s="1698">
        <v>47</v>
      </c>
      <c r="F20" s="1699">
        <v>1</v>
      </c>
      <c r="H20" s="1822"/>
      <c r="I20" s="1818"/>
      <c r="J20" s="1818"/>
      <c r="K20" s="1697" t="s">
        <v>16</v>
      </c>
      <c r="L20" s="1698">
        <v>8</v>
      </c>
      <c r="M20" s="1710">
        <v>0.22222222222222221</v>
      </c>
      <c r="N20" s="1693"/>
      <c r="P20" s="1693"/>
    </row>
    <row r="21" spans="1:16" ht="24">
      <c r="A21" s="1833"/>
      <c r="B21" s="1818" t="s">
        <v>394</v>
      </c>
      <c r="C21" s="1818" t="s">
        <v>525</v>
      </c>
      <c r="D21" s="1697" t="s">
        <v>223</v>
      </c>
      <c r="E21" s="1698">
        <v>21</v>
      </c>
      <c r="F21" s="1699">
        <v>0.58333333333333337</v>
      </c>
      <c r="H21" s="1822"/>
      <c r="I21" s="1818"/>
      <c r="J21" s="1818"/>
      <c r="K21" s="1697" t="s">
        <v>17</v>
      </c>
      <c r="L21" s="1698">
        <v>15</v>
      </c>
      <c r="M21" s="1710">
        <v>0.41666666666666674</v>
      </c>
      <c r="N21" s="1693"/>
      <c r="P21" s="1693"/>
    </row>
    <row r="22" spans="1:16">
      <c r="A22" s="1833"/>
      <c r="B22" s="1818"/>
      <c r="C22" s="1818"/>
      <c r="D22" s="1697" t="s">
        <v>27</v>
      </c>
      <c r="E22" s="1698">
        <v>6</v>
      </c>
      <c r="F22" s="1699">
        <v>0.16666666666666663</v>
      </c>
      <c r="H22" s="1822"/>
      <c r="I22" s="1818"/>
      <c r="J22" s="1818"/>
      <c r="K22" s="1697" t="s">
        <v>18</v>
      </c>
      <c r="L22" s="1698">
        <v>13</v>
      </c>
      <c r="M22" s="1710">
        <v>0.36111111111111105</v>
      </c>
      <c r="N22" s="1693"/>
      <c r="P22" s="1693"/>
    </row>
    <row r="23" spans="1:16" ht="24">
      <c r="A23" s="1833"/>
      <c r="B23" s="1818"/>
      <c r="C23" s="1818"/>
      <c r="D23" s="1697" t="s">
        <v>526</v>
      </c>
      <c r="E23" s="1698">
        <v>3</v>
      </c>
      <c r="F23" s="1699">
        <v>8.3333333333333315E-2</v>
      </c>
      <c r="H23" s="1822"/>
      <c r="I23" s="1818" t="s">
        <v>396</v>
      </c>
      <c r="J23" s="1818" t="s">
        <v>14</v>
      </c>
      <c r="K23" s="1697" t="s">
        <v>15</v>
      </c>
      <c r="L23" s="1700" t="s">
        <v>183</v>
      </c>
      <c r="M23" s="1711" t="s">
        <v>183</v>
      </c>
      <c r="N23" s="1693"/>
      <c r="P23" s="1693"/>
    </row>
    <row r="24" spans="1:16" ht="24">
      <c r="A24" s="1833"/>
      <c r="B24" s="1818"/>
      <c r="C24" s="1818"/>
      <c r="D24" s="1697" t="s">
        <v>527</v>
      </c>
      <c r="E24" s="1698">
        <v>6</v>
      </c>
      <c r="F24" s="1699">
        <v>0.16666666666666663</v>
      </c>
      <c r="H24" s="1822"/>
      <c r="I24" s="1818"/>
      <c r="J24" s="1818"/>
      <c r="K24" s="1697" t="s">
        <v>16</v>
      </c>
      <c r="L24" s="1698">
        <v>1</v>
      </c>
      <c r="M24" s="1710">
        <v>0.2</v>
      </c>
      <c r="N24" s="1693"/>
      <c r="P24" s="1693"/>
    </row>
    <row r="25" spans="1:16" ht="24">
      <c r="A25" s="1833"/>
      <c r="B25" s="1818"/>
      <c r="C25" s="1818"/>
      <c r="D25" s="1697" t="s">
        <v>392</v>
      </c>
      <c r="E25" s="1698">
        <v>36</v>
      </c>
      <c r="F25" s="1699">
        <v>1</v>
      </c>
      <c r="H25" s="1822"/>
      <c r="I25" s="1818"/>
      <c r="J25" s="1818"/>
      <c r="K25" s="1697" t="s">
        <v>17</v>
      </c>
      <c r="L25" s="1698">
        <v>2</v>
      </c>
      <c r="M25" s="1710">
        <v>0.4</v>
      </c>
      <c r="N25" s="1693"/>
      <c r="P25" s="1693"/>
    </row>
    <row r="26" spans="1:16" ht="15.75" thickBot="1">
      <c r="A26" s="1833"/>
      <c r="B26" s="1818" t="s">
        <v>396</v>
      </c>
      <c r="C26" s="1818" t="s">
        <v>525</v>
      </c>
      <c r="D26" s="1697" t="s">
        <v>27</v>
      </c>
      <c r="E26" s="1698">
        <v>3</v>
      </c>
      <c r="F26" s="1699">
        <v>0.6</v>
      </c>
      <c r="H26" s="1823"/>
      <c r="I26" s="1819"/>
      <c r="J26" s="1819"/>
      <c r="K26" s="1712" t="s">
        <v>18</v>
      </c>
      <c r="L26" s="1713">
        <v>2</v>
      </c>
      <c r="M26" s="1714">
        <v>0.4</v>
      </c>
      <c r="N26" s="1693"/>
      <c r="P26" s="1693"/>
    </row>
    <row r="27" spans="1:16">
      <c r="A27" s="1833"/>
      <c r="B27" s="1818"/>
      <c r="C27" s="1818"/>
      <c r="D27" s="1697" t="s">
        <v>526</v>
      </c>
      <c r="E27" s="1698">
        <v>2</v>
      </c>
      <c r="F27" s="1699">
        <v>0.4</v>
      </c>
    </row>
    <row r="28" spans="1:16" ht="15.75" thickBot="1">
      <c r="A28" s="1834"/>
      <c r="B28" s="1820"/>
      <c r="C28" s="1820"/>
      <c r="D28" s="1702" t="s">
        <v>392</v>
      </c>
      <c r="E28" s="1703">
        <v>5</v>
      </c>
      <c r="F28" s="1704">
        <v>1</v>
      </c>
    </row>
    <row r="29" spans="1:16" ht="15.75" thickTop="1"/>
    <row r="34" spans="1:4" ht="15.75" thickBot="1"/>
    <row r="35" spans="1:4" ht="15.75" thickTop="1">
      <c r="A35" s="1837">
        <v>2017</v>
      </c>
      <c r="B35" s="1837"/>
      <c r="C35" s="1283"/>
      <c r="D35" s="1283"/>
    </row>
    <row r="36" spans="1:4">
      <c r="A36" s="1838"/>
      <c r="B36" s="1838"/>
      <c r="C36" s="1284"/>
      <c r="D36" s="1284"/>
    </row>
    <row r="37" spans="1:4" ht="15.75" thickBot="1">
      <c r="A37" s="1839"/>
      <c r="B37" s="1839"/>
      <c r="C37" s="512" t="s">
        <v>519</v>
      </c>
      <c r="D37" s="512" t="s">
        <v>474</v>
      </c>
    </row>
    <row r="38" spans="1:4" ht="15.75" thickTop="1">
      <c r="A38" s="1840" t="s">
        <v>392</v>
      </c>
      <c r="B38" s="1840"/>
      <c r="C38" s="514">
        <v>434</v>
      </c>
      <c r="D38" s="507"/>
    </row>
    <row r="39" spans="1:4">
      <c r="A39" s="1835" t="s">
        <v>8</v>
      </c>
      <c r="B39" s="1281" t="s">
        <v>397</v>
      </c>
      <c r="C39" s="517">
        <v>249</v>
      </c>
      <c r="D39" s="1231">
        <f>C39/$C$38</f>
        <v>0.57373271889400923</v>
      </c>
    </row>
    <row r="40" spans="1:4">
      <c r="A40" s="1835"/>
      <c r="B40" s="1281" t="s">
        <v>395</v>
      </c>
      <c r="C40" s="517">
        <v>97</v>
      </c>
      <c r="D40" s="1231">
        <f t="shared" ref="D40:D66" si="0">C40/$C$38</f>
        <v>0.22350230414746544</v>
      </c>
    </row>
    <row r="41" spans="1:4">
      <c r="A41" s="1835"/>
      <c r="B41" s="1281" t="s">
        <v>393</v>
      </c>
      <c r="C41" s="517">
        <v>47</v>
      </c>
      <c r="D41" s="1231">
        <f t="shared" si="0"/>
        <v>0.10829493087557604</v>
      </c>
    </row>
    <row r="42" spans="1:4">
      <c r="A42" s="1835"/>
      <c r="B42" s="1281" t="s">
        <v>394</v>
      </c>
      <c r="C42" s="517">
        <v>36</v>
      </c>
      <c r="D42" s="1231">
        <f t="shared" si="0"/>
        <v>8.294930875576037E-2</v>
      </c>
    </row>
    <row r="43" spans="1:4">
      <c r="A43" s="1835"/>
      <c r="B43" s="1281" t="s">
        <v>396</v>
      </c>
      <c r="C43" s="517">
        <v>5</v>
      </c>
      <c r="D43" s="1231">
        <f t="shared" si="0"/>
        <v>1.1520737327188941E-2</v>
      </c>
    </row>
    <row r="44" spans="1:4">
      <c r="A44" s="1835" t="s">
        <v>9</v>
      </c>
      <c r="B44" s="1281" t="s">
        <v>11</v>
      </c>
      <c r="C44" s="517">
        <v>384</v>
      </c>
      <c r="D44" s="1231">
        <f t="shared" si="0"/>
        <v>0.88479262672811065</v>
      </c>
    </row>
    <row r="45" spans="1:4">
      <c r="A45" s="1835"/>
      <c r="B45" s="1281" t="s">
        <v>10</v>
      </c>
      <c r="C45" s="517">
        <v>50</v>
      </c>
      <c r="D45" s="1231">
        <f t="shared" si="0"/>
        <v>0.1152073732718894</v>
      </c>
    </row>
    <row r="46" spans="1:4">
      <c r="A46" s="1835" t="s">
        <v>521</v>
      </c>
      <c r="B46" s="1281" t="s">
        <v>12</v>
      </c>
      <c r="C46" s="517">
        <v>23</v>
      </c>
      <c r="D46" s="1231">
        <f t="shared" si="0"/>
        <v>5.2995391705069124E-2</v>
      </c>
    </row>
    <row r="47" spans="1:4" ht="48">
      <c r="A47" s="1835"/>
      <c r="B47" s="1281" t="s">
        <v>13</v>
      </c>
      <c r="C47" s="517">
        <v>410</v>
      </c>
      <c r="D47" s="1231">
        <f t="shared" si="0"/>
        <v>0.9447004608294931</v>
      </c>
    </row>
    <row r="48" spans="1:4">
      <c r="A48" s="1835" t="s">
        <v>14</v>
      </c>
      <c r="B48" s="1281" t="s">
        <v>15</v>
      </c>
      <c r="C48" s="517">
        <v>68</v>
      </c>
      <c r="D48" s="1231">
        <f t="shared" si="0"/>
        <v>0.15668202764976957</v>
      </c>
    </row>
    <row r="49" spans="1:4" ht="24">
      <c r="A49" s="1835"/>
      <c r="B49" s="1281" t="s">
        <v>16</v>
      </c>
      <c r="C49" s="517">
        <v>134</v>
      </c>
      <c r="D49" s="1231">
        <f t="shared" si="0"/>
        <v>0.30875576036866359</v>
      </c>
    </row>
    <row r="50" spans="1:4">
      <c r="A50" s="1835"/>
      <c r="B50" s="1281" t="s">
        <v>17</v>
      </c>
      <c r="C50" s="517">
        <v>121</v>
      </c>
      <c r="D50" s="1231">
        <f t="shared" si="0"/>
        <v>0.27880184331797236</v>
      </c>
    </row>
    <row r="51" spans="1:4">
      <c r="A51" s="1835"/>
      <c r="B51" s="1281" t="s">
        <v>18</v>
      </c>
      <c r="C51" s="517">
        <v>111</v>
      </c>
      <c r="D51" s="1231">
        <f t="shared" si="0"/>
        <v>0.25576036866359447</v>
      </c>
    </row>
    <row r="52" spans="1:4">
      <c r="A52" s="1835" t="s">
        <v>525</v>
      </c>
      <c r="B52" s="1281" t="s">
        <v>223</v>
      </c>
      <c r="C52" s="517">
        <v>211</v>
      </c>
      <c r="D52" s="1231">
        <f t="shared" si="0"/>
        <v>0.48617511520737328</v>
      </c>
    </row>
    <row r="53" spans="1:4">
      <c r="A53" s="1835"/>
      <c r="B53" s="1281" t="s">
        <v>27</v>
      </c>
      <c r="C53" s="517">
        <v>164</v>
      </c>
      <c r="D53" s="1231">
        <f t="shared" si="0"/>
        <v>0.37788018433179721</v>
      </c>
    </row>
    <row r="54" spans="1:4">
      <c r="A54" s="1835"/>
      <c r="B54" s="1281" t="s">
        <v>526</v>
      </c>
      <c r="C54" s="517">
        <v>47</v>
      </c>
      <c r="D54" s="1231">
        <f t="shared" si="0"/>
        <v>0.10829493087557604</v>
      </c>
    </row>
    <row r="55" spans="1:4">
      <c r="A55" s="1835"/>
      <c r="B55" s="1281" t="s">
        <v>527</v>
      </c>
      <c r="C55" s="517">
        <v>9</v>
      </c>
      <c r="D55" s="1231">
        <f t="shared" si="0"/>
        <v>2.0737327188940093E-2</v>
      </c>
    </row>
    <row r="56" spans="1:4">
      <c r="A56" s="1835" t="s">
        <v>24</v>
      </c>
      <c r="B56" s="1281" t="s">
        <v>1596</v>
      </c>
      <c r="C56" s="517">
        <v>364</v>
      </c>
      <c r="D56" s="1231">
        <f t="shared" si="0"/>
        <v>0.83870967741935487</v>
      </c>
    </row>
    <row r="57" spans="1:4">
      <c r="A57" s="1835"/>
      <c r="B57" s="1281" t="s">
        <v>1597</v>
      </c>
      <c r="C57" s="517">
        <v>50</v>
      </c>
      <c r="D57" s="1231">
        <f t="shared" si="0"/>
        <v>0.1152073732718894</v>
      </c>
    </row>
    <row r="58" spans="1:4">
      <c r="A58" s="1835"/>
      <c r="B58" s="1281" t="s">
        <v>1598</v>
      </c>
      <c r="C58" s="517">
        <v>20</v>
      </c>
      <c r="D58" s="1231">
        <f t="shared" si="0"/>
        <v>4.6082949308755762E-2</v>
      </c>
    </row>
    <row r="59" spans="1:4">
      <c r="A59" s="1835" t="s">
        <v>522</v>
      </c>
      <c r="B59" s="1281" t="s">
        <v>29</v>
      </c>
      <c r="C59" s="517">
        <v>207</v>
      </c>
      <c r="D59" s="1231">
        <f t="shared" si="0"/>
        <v>0.47695852534562211</v>
      </c>
    </row>
    <row r="60" spans="1:4">
      <c r="A60" s="1835"/>
      <c r="B60" s="1281" t="s">
        <v>30</v>
      </c>
      <c r="C60" s="517">
        <v>16</v>
      </c>
      <c r="D60" s="1231">
        <f t="shared" si="0"/>
        <v>3.6866359447004608E-2</v>
      </c>
    </row>
    <row r="61" spans="1:4">
      <c r="A61" s="1835"/>
      <c r="B61" s="1281" t="s">
        <v>31</v>
      </c>
      <c r="C61" s="517">
        <v>211</v>
      </c>
      <c r="D61" s="1231">
        <f t="shared" si="0"/>
        <v>0.48617511520737328</v>
      </c>
    </row>
    <row r="62" spans="1:4">
      <c r="A62" s="1835" t="s">
        <v>523</v>
      </c>
      <c r="B62" s="1281" t="s">
        <v>34</v>
      </c>
      <c r="C62" s="517">
        <v>272</v>
      </c>
      <c r="D62" s="1231">
        <f t="shared" si="0"/>
        <v>0.62672811059907829</v>
      </c>
    </row>
    <row r="63" spans="1:4">
      <c r="A63" s="1835"/>
      <c r="B63" s="1281" t="s">
        <v>33</v>
      </c>
      <c r="C63" s="517">
        <v>159</v>
      </c>
      <c r="D63" s="1231">
        <f t="shared" si="0"/>
        <v>0.36635944700460832</v>
      </c>
    </row>
    <row r="64" spans="1:4">
      <c r="A64" s="1835" t="s">
        <v>524</v>
      </c>
      <c r="B64" s="1281" t="s">
        <v>40</v>
      </c>
      <c r="C64" s="517">
        <v>167</v>
      </c>
      <c r="D64" s="1231">
        <f t="shared" si="0"/>
        <v>0.3847926267281106</v>
      </c>
    </row>
    <row r="65" spans="1:4">
      <c r="A65" s="1835"/>
      <c r="B65" s="1281" t="s">
        <v>41</v>
      </c>
      <c r="C65" s="517">
        <v>137</v>
      </c>
      <c r="D65" s="1231">
        <f t="shared" si="0"/>
        <v>0.31566820276497698</v>
      </c>
    </row>
    <row r="66" spans="1:4" ht="15.75" thickBot="1">
      <c r="A66" s="1836"/>
      <c r="B66" s="1282" t="s">
        <v>42</v>
      </c>
      <c r="C66" s="520">
        <v>128</v>
      </c>
      <c r="D66" s="1231">
        <f t="shared" si="0"/>
        <v>0.29493087557603687</v>
      </c>
    </row>
    <row r="67" spans="1:4" ht="15.75" thickTop="1"/>
  </sheetData>
  <mergeCells count="37">
    <mergeCell ref="A62:A63"/>
    <mergeCell ref="A64:A66"/>
    <mergeCell ref="A35:B37"/>
    <mergeCell ref="A38:B38"/>
    <mergeCell ref="A39:A43"/>
    <mergeCell ref="A44:A45"/>
    <mergeCell ref="A46:A47"/>
    <mergeCell ref="A48:A51"/>
    <mergeCell ref="A52:A55"/>
    <mergeCell ref="A56:A58"/>
    <mergeCell ref="A59:A61"/>
    <mergeCell ref="H5:M5"/>
    <mergeCell ref="H6:K6"/>
    <mergeCell ref="A5:F5"/>
    <mergeCell ref="A6:D6"/>
    <mergeCell ref="A7:A28"/>
    <mergeCell ref="B7:B11"/>
    <mergeCell ref="C7:C11"/>
    <mergeCell ref="B12:B16"/>
    <mergeCell ref="C12:C16"/>
    <mergeCell ref="B17:B20"/>
    <mergeCell ref="C17:C20"/>
    <mergeCell ref="B21:B25"/>
    <mergeCell ref="C21:C25"/>
    <mergeCell ref="B26:B28"/>
    <mergeCell ref="I19:I22"/>
    <mergeCell ref="J19:J22"/>
    <mergeCell ref="I23:I26"/>
    <mergeCell ref="J23:J26"/>
    <mergeCell ref="C26:C28"/>
    <mergeCell ref="H7:H26"/>
    <mergeCell ref="I7:I10"/>
    <mergeCell ref="J7:J10"/>
    <mergeCell ref="I11:I14"/>
    <mergeCell ref="J11:J14"/>
    <mergeCell ref="I15:I18"/>
    <mergeCell ref="J15:J18"/>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0000"/>
  </sheetPr>
  <dimension ref="A3:E69"/>
  <sheetViews>
    <sheetView topLeftCell="A19" workbookViewId="0">
      <selection activeCell="T24" sqref="T24"/>
    </sheetView>
  </sheetViews>
  <sheetFormatPr baseColWidth="10" defaultColWidth="9.140625" defaultRowHeight="15"/>
  <cols>
    <col min="1" max="2" width="22.7109375" customWidth="1"/>
    <col min="3" max="4" width="13.5703125" customWidth="1"/>
  </cols>
  <sheetData>
    <row r="3" spans="1:1">
      <c r="A3" s="45" t="s">
        <v>111</v>
      </c>
    </row>
    <row r="4" spans="1:1">
      <c r="A4" s="45" t="s">
        <v>249</v>
      </c>
    </row>
    <row r="5" spans="1:1">
      <c r="A5" s="45" t="s">
        <v>0</v>
      </c>
    </row>
    <row r="6" spans="1:1">
      <c r="A6" s="45" t="s">
        <v>242</v>
      </c>
    </row>
    <row r="7" spans="1:1">
      <c r="A7" s="45" t="s">
        <v>112</v>
      </c>
    </row>
    <row r="8" spans="1:1">
      <c r="A8" s="45" t="s">
        <v>1</v>
      </c>
    </row>
    <row r="9" spans="1:1">
      <c r="A9" s="45" t="s">
        <v>243</v>
      </c>
    </row>
    <row r="10" spans="1:1">
      <c r="A10" s="45" t="s">
        <v>101</v>
      </c>
    </row>
    <row r="11" spans="1:1">
      <c r="A11" s="45" t="s">
        <v>113</v>
      </c>
    </row>
    <row r="12" spans="1:1">
      <c r="A12" s="45" t="s">
        <v>102</v>
      </c>
    </row>
    <row r="13" spans="1:1">
      <c r="A13" s="45" t="s">
        <v>2</v>
      </c>
    </row>
    <row r="14" spans="1:1">
      <c r="A14" s="45" t="s">
        <v>3</v>
      </c>
    </row>
    <row r="15" spans="1:1">
      <c r="A15" s="45" t="s">
        <v>103</v>
      </c>
    </row>
    <row r="16" spans="1:1">
      <c r="A16" s="45" t="s">
        <v>4</v>
      </c>
    </row>
    <row r="17" spans="1:5">
      <c r="A17" s="45" t="s">
        <v>5</v>
      </c>
    </row>
    <row r="18" spans="1:5">
      <c r="A18" s="45" t="s">
        <v>6</v>
      </c>
    </row>
    <row r="19" spans="1:5">
      <c r="A19" s="45" t="s">
        <v>67</v>
      </c>
    </row>
    <row r="20" spans="1:5">
      <c r="A20" s="45" t="s">
        <v>104</v>
      </c>
    </row>
    <row r="23" spans="1:5" ht="18">
      <c r="A23" s="46" t="s">
        <v>248</v>
      </c>
    </row>
    <row r="26" spans="1:5">
      <c r="A26" s="45" t="s">
        <v>250</v>
      </c>
    </row>
    <row r="27" spans="1:5" ht="15.75" thickBot="1"/>
    <row r="28" spans="1:5" ht="57" customHeight="1" thickTop="1">
      <c r="A28" s="2167" t="s">
        <v>183</v>
      </c>
      <c r="B28" s="2167"/>
      <c r="C28" s="2169" t="s">
        <v>114</v>
      </c>
      <c r="D28" s="2169"/>
      <c r="E28" s="784"/>
    </row>
    <row r="29" spans="1:5" ht="15" customHeight="1" thickBot="1">
      <c r="A29" s="2168"/>
      <c r="B29" s="2168"/>
      <c r="C29" s="785" t="s">
        <v>648</v>
      </c>
      <c r="D29" s="785" t="s">
        <v>519</v>
      </c>
      <c r="E29" s="784"/>
    </row>
    <row r="30" spans="1:5" ht="15" customHeight="1" thickTop="1">
      <c r="A30" s="786" t="s">
        <v>392</v>
      </c>
      <c r="B30" s="787" t="s">
        <v>65</v>
      </c>
      <c r="C30" s="788">
        <v>5.1481481481481506</v>
      </c>
      <c r="D30" s="789">
        <v>434</v>
      </c>
      <c r="E30" s="784"/>
    </row>
    <row r="31" spans="1:5" ht="27.95" customHeight="1">
      <c r="A31" s="2165" t="s">
        <v>8</v>
      </c>
      <c r="B31" s="790" t="s">
        <v>397</v>
      </c>
      <c r="C31" s="791">
        <v>4.9112903225806415</v>
      </c>
      <c r="D31" s="792">
        <v>249</v>
      </c>
      <c r="E31" s="784"/>
    </row>
    <row r="32" spans="1:5" ht="15" customHeight="1">
      <c r="A32" s="2165"/>
      <c r="B32" s="790" t="s">
        <v>395</v>
      </c>
      <c r="C32" s="791">
        <v>5.7395833333333321</v>
      </c>
      <c r="D32" s="792">
        <v>97</v>
      </c>
      <c r="E32" s="784"/>
    </row>
    <row r="33" spans="1:5" ht="15" customHeight="1">
      <c r="A33" s="2165"/>
      <c r="B33" s="790" t="s">
        <v>393</v>
      </c>
      <c r="C33" s="791">
        <v>5.297872340425533</v>
      </c>
      <c r="D33" s="792">
        <v>47</v>
      </c>
      <c r="E33" s="784"/>
    </row>
    <row r="34" spans="1:5" ht="15" customHeight="1">
      <c r="A34" s="2165"/>
      <c r="B34" s="790" t="s">
        <v>394</v>
      </c>
      <c r="C34" s="791">
        <v>5.0555555555555554</v>
      </c>
      <c r="D34" s="792">
        <v>36</v>
      </c>
      <c r="E34" s="784"/>
    </row>
    <row r="35" spans="1:5" ht="15" customHeight="1">
      <c r="A35" s="2165"/>
      <c r="B35" s="790" t="s">
        <v>396</v>
      </c>
      <c r="C35" s="791">
        <v>4.8</v>
      </c>
      <c r="D35" s="792">
        <v>5</v>
      </c>
      <c r="E35" s="784"/>
    </row>
    <row r="36" spans="1:5" ht="15" customHeight="1">
      <c r="A36" s="2165" t="s">
        <v>9</v>
      </c>
      <c r="B36" s="790" t="s">
        <v>11</v>
      </c>
      <c r="C36" s="791">
        <v>5.1436031331592735</v>
      </c>
      <c r="D36" s="792">
        <v>384</v>
      </c>
      <c r="E36" s="784"/>
    </row>
    <row r="37" spans="1:5" ht="15" customHeight="1">
      <c r="A37" s="2165"/>
      <c r="B37" s="790" t="s">
        <v>10</v>
      </c>
      <c r="C37" s="791">
        <v>5.1836734693877542</v>
      </c>
      <c r="D37" s="792">
        <v>50</v>
      </c>
      <c r="E37" s="784"/>
    </row>
    <row r="38" spans="1:5" ht="15" customHeight="1">
      <c r="A38" s="2165" t="s">
        <v>521</v>
      </c>
      <c r="B38" s="790" t="s">
        <v>12</v>
      </c>
      <c r="C38" s="791">
        <v>5.3043478260869579</v>
      </c>
      <c r="D38" s="792">
        <v>23</v>
      </c>
      <c r="E38" s="784"/>
    </row>
    <row r="39" spans="1:5" ht="57" customHeight="1">
      <c r="A39" s="2165"/>
      <c r="B39" s="790" t="s">
        <v>13</v>
      </c>
      <c r="C39" s="791">
        <v>5.1393643031784855</v>
      </c>
      <c r="D39" s="792">
        <v>410</v>
      </c>
      <c r="E39" s="784"/>
    </row>
    <row r="40" spans="1:5" ht="15" customHeight="1">
      <c r="A40" s="2165" t="s">
        <v>14</v>
      </c>
      <c r="B40" s="790" t="s">
        <v>15</v>
      </c>
      <c r="C40" s="791">
        <v>5.4925373134328366</v>
      </c>
      <c r="D40" s="792">
        <v>68</v>
      </c>
      <c r="E40" s="784"/>
    </row>
    <row r="41" spans="1:5" ht="27.95" customHeight="1">
      <c r="A41" s="2165"/>
      <c r="B41" s="790" t="s">
        <v>16</v>
      </c>
      <c r="C41" s="791">
        <v>5</v>
      </c>
      <c r="D41" s="792">
        <v>134</v>
      </c>
      <c r="E41" s="784"/>
    </row>
    <row r="42" spans="1:5" ht="27.95" customHeight="1">
      <c r="A42" s="2165"/>
      <c r="B42" s="790" t="s">
        <v>17</v>
      </c>
      <c r="C42" s="791">
        <v>5.0000000000000009</v>
      </c>
      <c r="D42" s="792">
        <v>121</v>
      </c>
      <c r="E42" s="784"/>
    </row>
    <row r="43" spans="1:5" ht="15" customHeight="1">
      <c r="A43" s="2165"/>
      <c r="B43" s="790" t="s">
        <v>18</v>
      </c>
      <c r="C43" s="791">
        <v>5.2818181818181831</v>
      </c>
      <c r="D43" s="792">
        <v>111</v>
      </c>
      <c r="E43" s="784"/>
    </row>
    <row r="44" spans="1:5" ht="15" customHeight="1">
      <c r="A44" s="2165" t="s">
        <v>525</v>
      </c>
      <c r="B44" s="790" t="s">
        <v>223</v>
      </c>
      <c r="C44" s="791">
        <v>5.2464454976303303</v>
      </c>
      <c r="D44" s="792">
        <v>211</v>
      </c>
      <c r="E44" s="784"/>
    </row>
    <row r="45" spans="1:5" ht="15" customHeight="1">
      <c r="A45" s="2165"/>
      <c r="B45" s="790" t="s">
        <v>27</v>
      </c>
      <c r="C45" s="791">
        <v>4.9512195121951246</v>
      </c>
      <c r="D45" s="792">
        <v>164</v>
      </c>
      <c r="E45" s="784"/>
    </row>
    <row r="46" spans="1:5" ht="27.95" customHeight="1">
      <c r="A46" s="2165"/>
      <c r="B46" s="790" t="s">
        <v>526</v>
      </c>
      <c r="C46" s="791">
        <v>5.382978723404257</v>
      </c>
      <c r="D46" s="792">
        <v>47</v>
      </c>
      <c r="E46" s="784"/>
    </row>
    <row r="47" spans="1:5" ht="15" customHeight="1">
      <c r="A47" s="2165"/>
      <c r="B47" s="790" t="s">
        <v>527</v>
      </c>
      <c r="C47" s="791">
        <v>5.1111111111111107</v>
      </c>
      <c r="D47" s="792">
        <v>9</v>
      </c>
      <c r="E47" s="784"/>
    </row>
    <row r="48" spans="1:5" ht="15" customHeight="1">
      <c r="A48" s="2165" t="s">
        <v>24</v>
      </c>
      <c r="B48" s="790" t="s">
        <v>27</v>
      </c>
      <c r="C48" s="791">
        <v>5.1043956043956014</v>
      </c>
      <c r="D48" s="792">
        <v>364</v>
      </c>
      <c r="E48" s="784"/>
    </row>
    <row r="49" spans="1:5" ht="15" customHeight="1">
      <c r="A49" s="2165"/>
      <c r="B49" s="790" t="s">
        <v>26</v>
      </c>
      <c r="C49" s="791">
        <v>5.3877551020408179</v>
      </c>
      <c r="D49" s="792">
        <v>50</v>
      </c>
      <c r="E49" s="784"/>
    </row>
    <row r="50" spans="1:5" ht="15" customHeight="1">
      <c r="A50" s="2165"/>
      <c r="B50" s="790" t="s">
        <v>25</v>
      </c>
      <c r="C50" s="791">
        <v>5.3684210526315796</v>
      </c>
      <c r="D50" s="792">
        <v>20</v>
      </c>
      <c r="E50" s="784"/>
    </row>
    <row r="51" spans="1:5" ht="15" customHeight="1">
      <c r="A51" s="2165" t="s">
        <v>522</v>
      </c>
      <c r="B51" s="790" t="s">
        <v>29</v>
      </c>
      <c r="C51" s="791">
        <v>5.1658536585365811</v>
      </c>
      <c r="D51" s="792">
        <v>207</v>
      </c>
      <c r="E51" s="784"/>
    </row>
    <row r="52" spans="1:5" ht="15" customHeight="1">
      <c r="A52" s="2165"/>
      <c r="B52" s="790" t="s">
        <v>30</v>
      </c>
      <c r="C52" s="791">
        <v>5.0000000000000009</v>
      </c>
      <c r="D52" s="792">
        <v>16</v>
      </c>
      <c r="E52" s="784"/>
    </row>
    <row r="53" spans="1:5" ht="15" customHeight="1">
      <c r="A53" s="2165"/>
      <c r="B53" s="790" t="s">
        <v>31</v>
      </c>
      <c r="C53" s="791">
        <v>5.1421800947867329</v>
      </c>
      <c r="D53" s="792">
        <v>211</v>
      </c>
      <c r="E53" s="784"/>
    </row>
    <row r="54" spans="1:5" ht="15" customHeight="1">
      <c r="A54" s="2165" t="s">
        <v>523</v>
      </c>
      <c r="B54" s="790" t="s">
        <v>34</v>
      </c>
      <c r="C54" s="791">
        <v>5.0919117647058778</v>
      </c>
      <c r="D54" s="792">
        <v>272</v>
      </c>
      <c r="E54" s="784"/>
    </row>
    <row r="55" spans="1:5" ht="15" customHeight="1">
      <c r="A55" s="2165"/>
      <c r="B55" s="790" t="s">
        <v>33</v>
      </c>
      <c r="C55" s="791">
        <v>5.2389937106918216</v>
      </c>
      <c r="D55" s="792">
        <v>159</v>
      </c>
      <c r="E55" s="784"/>
    </row>
    <row r="56" spans="1:5" ht="15" customHeight="1">
      <c r="A56" s="2165" t="s">
        <v>517</v>
      </c>
      <c r="B56" s="790" t="s">
        <v>39</v>
      </c>
      <c r="C56" s="791">
        <v>5.2254545454545456</v>
      </c>
      <c r="D56" s="792">
        <v>276</v>
      </c>
      <c r="E56" s="784"/>
    </row>
    <row r="57" spans="1:5" ht="15" customHeight="1">
      <c r="A57" s="2165"/>
      <c r="B57" s="790" t="s">
        <v>36</v>
      </c>
      <c r="C57" s="791">
        <v>4.7558139534883708</v>
      </c>
      <c r="D57" s="792">
        <v>86</v>
      </c>
      <c r="E57" s="784"/>
    </row>
    <row r="58" spans="1:5" ht="27.95" customHeight="1">
      <c r="A58" s="2165"/>
      <c r="B58" s="790" t="s">
        <v>37</v>
      </c>
      <c r="C58" s="791">
        <v>5.2553191489361701</v>
      </c>
      <c r="D58" s="792">
        <v>48</v>
      </c>
      <c r="E58" s="784"/>
    </row>
    <row r="59" spans="1:5" ht="15" customHeight="1">
      <c r="A59" s="2165"/>
      <c r="B59" s="790" t="s">
        <v>38</v>
      </c>
      <c r="C59" s="791">
        <v>5.4583333333333339</v>
      </c>
      <c r="D59" s="792">
        <v>24</v>
      </c>
      <c r="E59" s="784"/>
    </row>
    <row r="60" spans="1:5" ht="24.95" customHeight="1">
      <c r="A60" s="2165" t="s">
        <v>524</v>
      </c>
      <c r="B60" s="790" t="s">
        <v>40</v>
      </c>
      <c r="C60" s="791">
        <v>5.2095808383233484</v>
      </c>
      <c r="D60" s="792">
        <v>167</v>
      </c>
      <c r="E60" s="784"/>
    </row>
    <row r="61" spans="1:5" ht="24.95" customHeight="1">
      <c r="A61" s="2165"/>
      <c r="B61" s="790" t="s">
        <v>41</v>
      </c>
      <c r="C61" s="791">
        <v>5.2335766423357644</v>
      </c>
      <c r="D61" s="792">
        <v>137</v>
      </c>
      <c r="E61" s="784"/>
    </row>
    <row r="62" spans="1:5" ht="24.95" customHeight="1" thickBot="1">
      <c r="A62" s="2166"/>
      <c r="B62" s="793" t="s">
        <v>42</v>
      </c>
      <c r="C62" s="794">
        <v>4.9765624999999982</v>
      </c>
      <c r="D62" s="795">
        <v>128</v>
      </c>
      <c r="E62" s="784"/>
    </row>
    <row r="63" spans="1:5" ht="15.75" thickTop="1"/>
    <row r="66" spans="1:1">
      <c r="A66" s="45" t="s">
        <v>45</v>
      </c>
    </row>
    <row r="67" spans="1:1">
      <c r="A67" s="45" t="s">
        <v>46</v>
      </c>
    </row>
    <row r="68" spans="1:1">
      <c r="A68" s="45" t="s">
        <v>47</v>
      </c>
    </row>
    <row r="69" spans="1:1">
      <c r="A69" s="45" t="s">
        <v>115</v>
      </c>
    </row>
  </sheetData>
  <sortState ref="B44:D47">
    <sortCondition descending="1" ref="D44:D47"/>
  </sortState>
  <mergeCells count="12">
    <mergeCell ref="A60:A62"/>
    <mergeCell ref="A28:B29"/>
    <mergeCell ref="C28:D28"/>
    <mergeCell ref="A31:A35"/>
    <mergeCell ref="A36:A37"/>
    <mergeCell ref="A38:A39"/>
    <mergeCell ref="A40:A43"/>
    <mergeCell ref="A44:A47"/>
    <mergeCell ref="A48:A50"/>
    <mergeCell ref="A51:A53"/>
    <mergeCell ref="A54:A55"/>
    <mergeCell ref="A56:A59"/>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030A0"/>
  </sheetPr>
  <dimension ref="A1:E36"/>
  <sheetViews>
    <sheetView workbookViewId="0">
      <selection activeCell="T24" sqref="T24"/>
    </sheetView>
  </sheetViews>
  <sheetFormatPr baseColWidth="10" defaultColWidth="8.7109375" defaultRowHeight="15"/>
  <sheetData>
    <row r="1" spans="1:5" ht="93" customHeight="1" thickTop="1">
      <c r="A1" s="2172" t="s">
        <v>183</v>
      </c>
      <c r="B1" s="2173"/>
      <c r="C1" s="2176" t="s">
        <v>1797</v>
      </c>
      <c r="D1" s="2177"/>
      <c r="E1" s="1551"/>
    </row>
    <row r="2" spans="1:5" ht="25.5" thickBot="1">
      <c r="A2" s="2174"/>
      <c r="B2" s="2175"/>
      <c r="C2" s="1552" t="s">
        <v>399</v>
      </c>
      <c r="D2" s="1553" t="s">
        <v>391</v>
      </c>
      <c r="E2" s="1551"/>
    </row>
    <row r="3" spans="1:5" ht="15.75" thickTop="1">
      <c r="A3" s="1554" t="s">
        <v>392</v>
      </c>
      <c r="B3" s="1555" t="s">
        <v>65</v>
      </c>
      <c r="C3" s="1556">
        <v>5.1481481481481426</v>
      </c>
      <c r="D3" s="1557">
        <v>434</v>
      </c>
      <c r="E3" s="1551"/>
    </row>
    <row r="4" spans="1:5" ht="48">
      <c r="A4" s="2170" t="s">
        <v>8</v>
      </c>
      <c r="B4" s="1558" t="s">
        <v>397</v>
      </c>
      <c r="C4" s="1559">
        <v>4.9112903225806495</v>
      </c>
      <c r="D4" s="1560">
        <v>249</v>
      </c>
      <c r="E4" s="1551"/>
    </row>
    <row r="5" spans="1:5" ht="24">
      <c r="A5" s="2170"/>
      <c r="B5" s="1558" t="s">
        <v>395</v>
      </c>
      <c r="C5" s="1559">
        <v>5.7395833333333366</v>
      </c>
      <c r="D5" s="1560">
        <v>97</v>
      </c>
      <c r="E5" s="1551"/>
    </row>
    <row r="6" spans="1:5" ht="48">
      <c r="A6" s="2170"/>
      <c r="B6" s="1558" t="s">
        <v>393</v>
      </c>
      <c r="C6" s="1559">
        <v>5.2978723404255321</v>
      </c>
      <c r="D6" s="1560">
        <v>47</v>
      </c>
      <c r="E6" s="1551"/>
    </row>
    <row r="7" spans="1:5" ht="24">
      <c r="A7" s="2170"/>
      <c r="B7" s="1558" t="s">
        <v>394</v>
      </c>
      <c r="C7" s="1559">
        <v>5.0555555555555571</v>
      </c>
      <c r="D7" s="1560">
        <v>36</v>
      </c>
      <c r="E7" s="1551"/>
    </row>
    <row r="8" spans="1:5" ht="24">
      <c r="A8" s="2170"/>
      <c r="B8" s="1558" t="s">
        <v>396</v>
      </c>
      <c r="C8" s="1559">
        <v>4.8</v>
      </c>
      <c r="D8" s="1560">
        <v>5</v>
      </c>
      <c r="E8" s="1551"/>
    </row>
    <row r="9" spans="1:5">
      <c r="A9" s="2170" t="s">
        <v>9</v>
      </c>
      <c r="B9" s="1558" t="s">
        <v>11</v>
      </c>
      <c r="C9" s="1559">
        <v>5.1436031331592682</v>
      </c>
      <c r="D9" s="1560">
        <v>384</v>
      </c>
      <c r="E9" s="1551"/>
    </row>
    <row r="10" spans="1:5">
      <c r="A10" s="2170"/>
      <c r="B10" s="1558" t="s">
        <v>10</v>
      </c>
      <c r="C10" s="1559">
        <v>5.1836734693877551</v>
      </c>
      <c r="D10" s="1560">
        <v>50</v>
      </c>
      <c r="E10" s="1551"/>
    </row>
    <row r="11" spans="1:5" ht="60">
      <c r="A11" s="2170" t="s">
        <v>521</v>
      </c>
      <c r="B11" s="1558" t="s">
        <v>12</v>
      </c>
      <c r="C11" s="1559">
        <v>5.304347826086957</v>
      </c>
      <c r="D11" s="1560">
        <v>23</v>
      </c>
      <c r="E11" s="1551"/>
    </row>
    <row r="12" spans="1:5" ht="168">
      <c r="A12" s="2170"/>
      <c r="B12" s="1558" t="s">
        <v>13</v>
      </c>
      <c r="C12" s="1559">
        <v>5.1393643031784846</v>
      </c>
      <c r="D12" s="1560">
        <v>410</v>
      </c>
      <c r="E12" s="1551"/>
    </row>
    <row r="13" spans="1:5" ht="36">
      <c r="A13" s="2170" t="s">
        <v>14</v>
      </c>
      <c r="B13" s="1558" t="s">
        <v>15</v>
      </c>
      <c r="C13" s="1559">
        <v>5.4925373134328357</v>
      </c>
      <c r="D13" s="1560">
        <v>68</v>
      </c>
      <c r="E13" s="1551"/>
    </row>
    <row r="14" spans="1:5" ht="48">
      <c r="A14" s="2170"/>
      <c r="B14" s="1558" t="s">
        <v>16</v>
      </c>
      <c r="C14" s="1559">
        <v>5.0000000000000027</v>
      </c>
      <c r="D14" s="1560">
        <v>134</v>
      </c>
      <c r="E14" s="1551"/>
    </row>
    <row r="15" spans="1:5" ht="48">
      <c r="A15" s="2170"/>
      <c r="B15" s="1558" t="s">
        <v>17</v>
      </c>
      <c r="C15" s="1559">
        <v>5</v>
      </c>
      <c r="D15" s="1560">
        <v>121</v>
      </c>
      <c r="E15" s="1551"/>
    </row>
    <row r="16" spans="1:5" ht="24">
      <c r="A16" s="2170"/>
      <c r="B16" s="1558" t="s">
        <v>18</v>
      </c>
      <c r="C16" s="1559">
        <v>5.2818181818181822</v>
      </c>
      <c r="D16" s="1560">
        <v>111</v>
      </c>
      <c r="E16" s="1551"/>
    </row>
    <row r="17" spans="1:5">
      <c r="A17" s="2170" t="s">
        <v>525</v>
      </c>
      <c r="B17" s="1558" t="s">
        <v>223</v>
      </c>
      <c r="C17" s="1559">
        <v>5.2464454976303365</v>
      </c>
      <c r="D17" s="1560">
        <v>211</v>
      </c>
      <c r="E17" s="1551"/>
    </row>
    <row r="18" spans="1:5">
      <c r="A18" s="2170"/>
      <c r="B18" s="1558" t="s">
        <v>27</v>
      </c>
      <c r="C18" s="1559">
        <v>4.9512195121951219</v>
      </c>
      <c r="D18" s="1560">
        <v>164</v>
      </c>
      <c r="E18" s="1551"/>
    </row>
    <row r="19" spans="1:5">
      <c r="A19" s="2170"/>
      <c r="B19" s="1558" t="s">
        <v>526</v>
      </c>
      <c r="C19" s="1559">
        <v>5.3829787234042561</v>
      </c>
      <c r="D19" s="1560">
        <v>47</v>
      </c>
      <c r="E19" s="1551"/>
    </row>
    <row r="20" spans="1:5">
      <c r="A20" s="2170"/>
      <c r="B20" s="1558" t="s">
        <v>527</v>
      </c>
      <c r="C20" s="1559">
        <v>5.1111111111111107</v>
      </c>
      <c r="D20" s="1560">
        <v>9</v>
      </c>
      <c r="E20" s="1551"/>
    </row>
    <row r="21" spans="1:5">
      <c r="A21" s="2170" t="s">
        <v>24</v>
      </c>
      <c r="B21" s="1558" t="s">
        <v>27</v>
      </c>
      <c r="C21" s="1559">
        <v>5.1043956043956076</v>
      </c>
      <c r="D21" s="1560">
        <v>364</v>
      </c>
      <c r="E21" s="1551"/>
    </row>
    <row r="22" spans="1:5">
      <c r="A22" s="2170"/>
      <c r="B22" s="1558" t="s">
        <v>26</v>
      </c>
      <c r="C22" s="1559">
        <v>5.387755102040817</v>
      </c>
      <c r="D22" s="1560">
        <v>50</v>
      </c>
      <c r="E22" s="1551"/>
    </row>
    <row r="23" spans="1:5">
      <c r="A23" s="2170"/>
      <c r="B23" s="1558" t="s">
        <v>25</v>
      </c>
      <c r="C23" s="1559">
        <v>5.3684210526315788</v>
      </c>
      <c r="D23" s="1560">
        <v>20</v>
      </c>
      <c r="E23" s="1551"/>
    </row>
    <row r="24" spans="1:5">
      <c r="A24" s="2170" t="s">
        <v>522</v>
      </c>
      <c r="B24" s="1558" t="s">
        <v>29</v>
      </c>
      <c r="C24" s="1559">
        <v>5.1658536585365846</v>
      </c>
      <c r="D24" s="1560">
        <v>207</v>
      </c>
      <c r="E24" s="1551"/>
    </row>
    <row r="25" spans="1:5">
      <c r="A25" s="2170"/>
      <c r="B25" s="1558" t="s">
        <v>30</v>
      </c>
      <c r="C25" s="1559">
        <v>5</v>
      </c>
      <c r="D25" s="1560">
        <v>16</v>
      </c>
      <c r="E25" s="1551"/>
    </row>
    <row r="26" spans="1:5">
      <c r="A26" s="2170"/>
      <c r="B26" s="1558" t="s">
        <v>31</v>
      </c>
      <c r="C26" s="1559">
        <v>5.1421800947867284</v>
      </c>
      <c r="D26" s="1560">
        <v>211</v>
      </c>
      <c r="E26" s="1551"/>
    </row>
    <row r="27" spans="1:5">
      <c r="A27" s="2170" t="s">
        <v>523</v>
      </c>
      <c r="B27" s="1558" t="s">
        <v>34</v>
      </c>
      <c r="C27" s="1559">
        <v>5.091911764705876</v>
      </c>
      <c r="D27" s="1560">
        <v>272</v>
      </c>
      <c r="E27" s="1551"/>
    </row>
    <row r="28" spans="1:5">
      <c r="A28" s="2170"/>
      <c r="B28" s="1558" t="s">
        <v>33</v>
      </c>
      <c r="C28" s="1559">
        <v>5.2389937106918243</v>
      </c>
      <c r="D28" s="1560">
        <v>159</v>
      </c>
      <c r="E28" s="1551"/>
    </row>
    <row r="29" spans="1:5" ht="24">
      <c r="A29" s="2170" t="s">
        <v>517</v>
      </c>
      <c r="B29" s="1558" t="s">
        <v>39</v>
      </c>
      <c r="C29" s="1559">
        <v>5.207407407407409</v>
      </c>
      <c r="D29" s="1560">
        <v>271</v>
      </c>
      <c r="E29" s="1551"/>
    </row>
    <row r="30" spans="1:5" ht="48">
      <c r="A30" s="2170"/>
      <c r="B30" s="1558" t="s">
        <v>1665</v>
      </c>
      <c r="C30" s="1559">
        <v>4.7558139534883708</v>
      </c>
      <c r="D30" s="1560">
        <v>86</v>
      </c>
      <c r="E30" s="1551"/>
    </row>
    <row r="31" spans="1:5" ht="60">
      <c r="A31" s="2170"/>
      <c r="B31" s="1558" t="s">
        <v>1666</v>
      </c>
      <c r="C31" s="1559">
        <v>5.255319148936171</v>
      </c>
      <c r="D31" s="1560">
        <v>48</v>
      </c>
      <c r="E31" s="1551"/>
    </row>
    <row r="32" spans="1:5" ht="24">
      <c r="A32" s="2170"/>
      <c r="B32" s="1558" t="s">
        <v>1667</v>
      </c>
      <c r="C32" s="1559">
        <v>5.458333333333333</v>
      </c>
      <c r="D32" s="1560">
        <v>24</v>
      </c>
      <c r="E32" s="1551"/>
    </row>
    <row r="33" spans="1:5" ht="36">
      <c r="A33" s="2170"/>
      <c r="B33" s="1558" t="s">
        <v>1668</v>
      </c>
      <c r="C33" s="1559">
        <v>6.2</v>
      </c>
      <c r="D33" s="1560">
        <v>5</v>
      </c>
      <c r="E33" s="1551"/>
    </row>
    <row r="34" spans="1:5" ht="24">
      <c r="A34" s="2170" t="s">
        <v>524</v>
      </c>
      <c r="B34" s="1558" t="s">
        <v>40</v>
      </c>
      <c r="C34" s="1559">
        <v>5.2095808383233537</v>
      </c>
      <c r="D34" s="1560">
        <v>167</v>
      </c>
      <c r="E34" s="1551"/>
    </row>
    <row r="35" spans="1:5" ht="24">
      <c r="A35" s="2170"/>
      <c r="B35" s="1558" t="s">
        <v>41</v>
      </c>
      <c r="C35" s="1559">
        <v>5.233576642335767</v>
      </c>
      <c r="D35" s="1560">
        <v>137</v>
      </c>
      <c r="E35" s="1551"/>
    </row>
    <row r="36" spans="1:5" ht="36.75" thickBot="1">
      <c r="A36" s="2171"/>
      <c r="B36" s="1561" t="s">
        <v>42</v>
      </c>
      <c r="C36" s="1562">
        <v>4.9765624999999991</v>
      </c>
      <c r="D36" s="1563">
        <v>128</v>
      </c>
      <c r="E36" s="1551"/>
    </row>
  </sheetData>
  <mergeCells count="12">
    <mergeCell ref="A34:A36"/>
    <mergeCell ref="A1:B2"/>
    <mergeCell ref="C1:D1"/>
    <mergeCell ref="A4:A8"/>
    <mergeCell ref="A9:A10"/>
    <mergeCell ref="A11:A12"/>
    <mergeCell ref="A13:A16"/>
    <mergeCell ref="A17:A20"/>
    <mergeCell ref="A21:A23"/>
    <mergeCell ref="A24:A26"/>
    <mergeCell ref="A27:A28"/>
    <mergeCell ref="A29:A33"/>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sheetPr>
  <dimension ref="A1:E43"/>
  <sheetViews>
    <sheetView workbookViewId="0">
      <selection activeCell="T24" sqref="T24"/>
    </sheetView>
  </sheetViews>
  <sheetFormatPr baseColWidth="10" defaultColWidth="9.140625" defaultRowHeight="15"/>
  <cols>
    <col min="1" max="2" width="22.7109375" customWidth="1"/>
    <col min="3" max="4" width="13.5703125" customWidth="1"/>
  </cols>
  <sheetData>
    <row r="1" spans="1:5" ht="15.75" thickBot="1"/>
    <row r="2" spans="1:5" ht="45" customHeight="1" thickTop="1">
      <c r="A2" s="2180" t="s">
        <v>183</v>
      </c>
      <c r="B2" s="2180"/>
      <c r="C2" s="2182" t="s">
        <v>116</v>
      </c>
      <c r="D2" s="2182"/>
      <c r="E2" s="796"/>
    </row>
    <row r="3" spans="1:5" ht="15" customHeight="1" thickBot="1">
      <c r="A3" s="2181"/>
      <c r="B3" s="2181"/>
      <c r="C3" s="797" t="s">
        <v>648</v>
      </c>
      <c r="D3" s="797" t="s">
        <v>519</v>
      </c>
      <c r="E3" s="796"/>
    </row>
    <row r="4" spans="1:5" ht="15" customHeight="1" thickTop="1">
      <c r="A4" s="798" t="s">
        <v>392</v>
      </c>
      <c r="B4" s="799" t="s">
        <v>65</v>
      </c>
      <c r="C4" s="800">
        <v>6.0462962962962994</v>
      </c>
      <c r="D4" s="801">
        <v>434</v>
      </c>
      <c r="E4" s="796"/>
    </row>
    <row r="5" spans="1:5" ht="27.95" customHeight="1">
      <c r="A5" s="2178" t="s">
        <v>8</v>
      </c>
      <c r="B5" s="802" t="s">
        <v>397</v>
      </c>
      <c r="C5" s="803">
        <v>5.9435483870967749</v>
      </c>
      <c r="D5" s="804">
        <v>249</v>
      </c>
      <c r="E5" s="796"/>
    </row>
    <row r="6" spans="1:5" ht="15" customHeight="1">
      <c r="A6" s="2178"/>
      <c r="B6" s="802" t="s">
        <v>395</v>
      </c>
      <c r="C6" s="803">
        <v>6.15625</v>
      </c>
      <c r="D6" s="804">
        <v>97</v>
      </c>
      <c r="E6" s="796"/>
    </row>
    <row r="7" spans="1:5" ht="15" customHeight="1">
      <c r="A7" s="2178"/>
      <c r="B7" s="802" t="s">
        <v>393</v>
      </c>
      <c r="C7" s="803">
        <v>6.404255319148934</v>
      </c>
      <c r="D7" s="804">
        <v>47</v>
      </c>
      <c r="E7" s="796"/>
    </row>
    <row r="8" spans="1:5" ht="15" customHeight="1">
      <c r="A8" s="2178"/>
      <c r="B8" s="802" t="s">
        <v>394</v>
      </c>
      <c r="C8" s="803">
        <v>5.9444444444444446</v>
      </c>
      <c r="D8" s="804">
        <v>36</v>
      </c>
      <c r="E8" s="796"/>
    </row>
    <row r="9" spans="1:5" ht="15" customHeight="1">
      <c r="A9" s="2178"/>
      <c r="B9" s="802" t="s">
        <v>396</v>
      </c>
      <c r="C9" s="803">
        <v>6.4</v>
      </c>
      <c r="D9" s="804">
        <v>5</v>
      </c>
      <c r="E9" s="796"/>
    </row>
    <row r="10" spans="1:5" ht="15" customHeight="1">
      <c r="A10" s="2178" t="s">
        <v>9</v>
      </c>
      <c r="B10" s="802" t="s">
        <v>11</v>
      </c>
      <c r="C10" s="803">
        <v>6.0757180156657959</v>
      </c>
      <c r="D10" s="804">
        <v>384</v>
      </c>
      <c r="E10" s="796"/>
    </row>
    <row r="11" spans="1:5" ht="15" customHeight="1">
      <c r="A11" s="2178"/>
      <c r="B11" s="802" t="s">
        <v>10</v>
      </c>
      <c r="C11" s="803">
        <v>5.8163265306122423</v>
      </c>
      <c r="D11" s="804">
        <v>50</v>
      </c>
      <c r="E11" s="796"/>
    </row>
    <row r="12" spans="1:5" ht="15" customHeight="1">
      <c r="A12" s="2178" t="s">
        <v>521</v>
      </c>
      <c r="B12" s="802" t="s">
        <v>12</v>
      </c>
      <c r="C12" s="803">
        <v>6.1739130434782616</v>
      </c>
      <c r="D12" s="804">
        <v>23</v>
      </c>
      <c r="E12" s="796"/>
    </row>
    <row r="13" spans="1:5" ht="57" customHeight="1">
      <c r="A13" s="2178"/>
      <c r="B13" s="802" t="s">
        <v>13</v>
      </c>
      <c r="C13" s="803">
        <v>6.0391198044009764</v>
      </c>
      <c r="D13" s="804">
        <v>410</v>
      </c>
      <c r="E13" s="796"/>
    </row>
    <row r="14" spans="1:5" ht="15" customHeight="1">
      <c r="A14" s="2178" t="s">
        <v>14</v>
      </c>
      <c r="B14" s="802" t="s">
        <v>15</v>
      </c>
      <c r="C14" s="803">
        <v>6.3731343283582076</v>
      </c>
      <c r="D14" s="804">
        <v>68</v>
      </c>
      <c r="E14" s="796"/>
    </row>
    <row r="15" spans="1:5" ht="27.95" customHeight="1">
      <c r="A15" s="2178"/>
      <c r="B15" s="802" t="s">
        <v>16</v>
      </c>
      <c r="C15" s="803">
        <v>5.9850746268656678</v>
      </c>
      <c r="D15" s="804">
        <v>134</v>
      </c>
      <c r="E15" s="796"/>
    </row>
    <row r="16" spans="1:5" ht="27.95" customHeight="1">
      <c r="A16" s="2178"/>
      <c r="B16" s="802" t="s">
        <v>17</v>
      </c>
      <c r="C16" s="803">
        <v>5.9504132231404929</v>
      </c>
      <c r="D16" s="804">
        <v>121</v>
      </c>
      <c r="E16" s="796"/>
    </row>
    <row r="17" spans="1:5" ht="15" customHeight="1">
      <c r="A17" s="2178"/>
      <c r="B17" s="802" t="s">
        <v>18</v>
      </c>
      <c r="C17" s="803">
        <v>6.0272727272727282</v>
      </c>
      <c r="D17" s="804">
        <v>111</v>
      </c>
      <c r="E17" s="796"/>
    </row>
    <row r="18" spans="1:5" ht="15" customHeight="1">
      <c r="A18" s="2178" t="s">
        <v>525</v>
      </c>
      <c r="B18" s="802" t="s">
        <v>223</v>
      </c>
      <c r="C18" s="803">
        <v>6.2132701421800896</v>
      </c>
      <c r="D18" s="804">
        <v>211</v>
      </c>
      <c r="E18" s="796"/>
    </row>
    <row r="19" spans="1:5" ht="15" customHeight="1">
      <c r="A19" s="2178"/>
      <c r="B19" s="802" t="s">
        <v>27</v>
      </c>
      <c r="C19" s="803">
        <v>5.8658536585365857</v>
      </c>
      <c r="D19" s="804">
        <v>164</v>
      </c>
      <c r="E19" s="796"/>
    </row>
    <row r="20" spans="1:5" ht="27.95" customHeight="1">
      <c r="A20" s="2178"/>
      <c r="B20" s="802" t="s">
        <v>526</v>
      </c>
      <c r="C20" s="803">
        <v>6.1702127659574471</v>
      </c>
      <c r="D20" s="804">
        <v>47</v>
      </c>
      <c r="E20" s="796"/>
    </row>
    <row r="21" spans="1:5" ht="15" customHeight="1">
      <c r="A21" s="2178"/>
      <c r="B21" s="802" t="s">
        <v>527</v>
      </c>
      <c r="C21" s="803">
        <v>5</v>
      </c>
      <c r="D21" s="804">
        <v>9</v>
      </c>
      <c r="E21" s="796"/>
    </row>
    <row r="22" spans="1:5" ht="15" customHeight="1">
      <c r="A22" s="2178" t="s">
        <v>24</v>
      </c>
      <c r="B22" s="802" t="s">
        <v>27</v>
      </c>
      <c r="C22" s="803">
        <v>6.0439560439560411</v>
      </c>
      <c r="D22" s="804">
        <v>364</v>
      </c>
      <c r="E22" s="796"/>
    </row>
    <row r="23" spans="1:5" ht="15" customHeight="1">
      <c r="A23" s="2178"/>
      <c r="B23" s="802" t="s">
        <v>26</v>
      </c>
      <c r="C23" s="803">
        <v>6.1632653061224483</v>
      </c>
      <c r="D23" s="804">
        <v>50</v>
      </c>
      <c r="E23" s="796"/>
    </row>
    <row r="24" spans="1:5" ht="15" customHeight="1">
      <c r="A24" s="2178"/>
      <c r="B24" s="802" t="s">
        <v>25</v>
      </c>
      <c r="C24" s="803">
        <v>5.7894736842105257</v>
      </c>
      <c r="D24" s="804">
        <v>20</v>
      </c>
      <c r="E24" s="796"/>
    </row>
    <row r="25" spans="1:5" ht="15" customHeight="1">
      <c r="A25" s="2178" t="s">
        <v>522</v>
      </c>
      <c r="B25" s="802" t="s">
        <v>29</v>
      </c>
      <c r="C25" s="803">
        <v>6.1365853658536578</v>
      </c>
      <c r="D25" s="804">
        <v>207</v>
      </c>
      <c r="E25" s="796"/>
    </row>
    <row r="26" spans="1:5" ht="15" customHeight="1">
      <c r="A26" s="2178"/>
      <c r="B26" s="802" t="s">
        <v>30</v>
      </c>
      <c r="C26" s="803">
        <v>5.75</v>
      </c>
      <c r="D26" s="804">
        <v>16</v>
      </c>
      <c r="E26" s="796"/>
    </row>
    <row r="27" spans="1:5" ht="15" customHeight="1">
      <c r="A27" s="2178"/>
      <c r="B27" s="802" t="s">
        <v>31</v>
      </c>
      <c r="C27" s="803">
        <v>5.981042654028438</v>
      </c>
      <c r="D27" s="804">
        <v>211</v>
      </c>
      <c r="E27" s="796"/>
    </row>
    <row r="28" spans="1:5" ht="15" customHeight="1">
      <c r="A28" s="2178" t="s">
        <v>523</v>
      </c>
      <c r="B28" s="802" t="s">
        <v>34</v>
      </c>
      <c r="C28" s="803">
        <v>6.0808823529411713</v>
      </c>
      <c r="D28" s="804">
        <v>272</v>
      </c>
      <c r="E28" s="796"/>
    </row>
    <row r="29" spans="1:5" ht="15" customHeight="1">
      <c r="A29" s="2178"/>
      <c r="B29" s="802" t="s">
        <v>33</v>
      </c>
      <c r="C29" s="803">
        <v>6.0000000000000027</v>
      </c>
      <c r="D29" s="804">
        <v>159</v>
      </c>
      <c r="E29" s="796"/>
    </row>
    <row r="30" spans="1:5" ht="15" customHeight="1">
      <c r="A30" s="2178" t="s">
        <v>517</v>
      </c>
      <c r="B30" s="802" t="s">
        <v>39</v>
      </c>
      <c r="C30" s="803">
        <v>6.0945454545454529</v>
      </c>
      <c r="D30" s="804">
        <v>276</v>
      </c>
      <c r="E30" s="796"/>
    </row>
    <row r="31" spans="1:5" ht="15" customHeight="1">
      <c r="A31" s="2178"/>
      <c r="B31" s="802" t="s">
        <v>36</v>
      </c>
      <c r="C31" s="803">
        <v>5.8837209302325597</v>
      </c>
      <c r="D31" s="804">
        <v>86</v>
      </c>
      <c r="E31" s="796"/>
    </row>
    <row r="32" spans="1:5" ht="27.95" customHeight="1">
      <c r="A32" s="2178"/>
      <c r="B32" s="802" t="s">
        <v>37</v>
      </c>
      <c r="C32" s="803">
        <v>6.0212765957446805</v>
      </c>
      <c r="D32" s="804">
        <v>48</v>
      </c>
      <c r="E32" s="796"/>
    </row>
    <row r="33" spans="1:5" ht="15" customHeight="1">
      <c r="A33" s="2178"/>
      <c r="B33" s="802" t="s">
        <v>38</v>
      </c>
      <c r="C33" s="803">
        <v>6.1250000000000009</v>
      </c>
      <c r="D33" s="804">
        <v>24</v>
      </c>
      <c r="E33" s="796"/>
    </row>
    <row r="34" spans="1:5" ht="24.95" customHeight="1">
      <c r="A34" s="2178" t="s">
        <v>524</v>
      </c>
      <c r="B34" s="802" t="s">
        <v>40</v>
      </c>
      <c r="C34" s="803">
        <v>6.0239520958083839</v>
      </c>
      <c r="D34" s="804">
        <v>167</v>
      </c>
      <c r="E34" s="796"/>
    </row>
    <row r="35" spans="1:5" ht="24.95" customHeight="1">
      <c r="A35" s="2178"/>
      <c r="B35" s="802" t="s">
        <v>41</v>
      </c>
      <c r="C35" s="803">
        <v>6.0583941605839406</v>
      </c>
      <c r="D35" s="804">
        <v>137</v>
      </c>
      <c r="E35" s="796"/>
    </row>
    <row r="36" spans="1:5" ht="24.95" customHeight="1" thickBot="1">
      <c r="A36" s="2179"/>
      <c r="B36" s="805" t="s">
        <v>42</v>
      </c>
      <c r="C36" s="806">
        <v>6.0624999999999991</v>
      </c>
      <c r="D36" s="807">
        <v>128</v>
      </c>
      <c r="E36" s="796"/>
    </row>
    <row r="37" spans="1:5" ht="15.75" thickTop="1"/>
    <row r="40" spans="1:5">
      <c r="A40" s="47" t="s">
        <v>45</v>
      </c>
    </row>
    <row r="41" spans="1:5">
      <c r="A41" s="47" t="s">
        <v>46</v>
      </c>
    </row>
    <row r="42" spans="1:5">
      <c r="A42" s="47" t="s">
        <v>47</v>
      </c>
    </row>
    <row r="43" spans="1:5">
      <c r="A43" s="47" t="s">
        <v>117</v>
      </c>
    </row>
  </sheetData>
  <sortState ref="B18:D21">
    <sortCondition descending="1" ref="D18:D21"/>
  </sortState>
  <mergeCells count="12">
    <mergeCell ref="A14:A17"/>
    <mergeCell ref="A18:A21"/>
    <mergeCell ref="A2:B3"/>
    <mergeCell ref="C2:D2"/>
    <mergeCell ref="A5:A9"/>
    <mergeCell ref="A10:A11"/>
    <mergeCell ref="A12:A13"/>
    <mergeCell ref="A22:A24"/>
    <mergeCell ref="A25:A27"/>
    <mergeCell ref="A28:A29"/>
    <mergeCell ref="A30:A33"/>
    <mergeCell ref="A34:A36"/>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E36"/>
  <sheetViews>
    <sheetView workbookViewId="0">
      <selection activeCell="T24" sqref="T24"/>
    </sheetView>
  </sheetViews>
  <sheetFormatPr baseColWidth="10" defaultColWidth="8.7109375" defaultRowHeight="15"/>
  <sheetData>
    <row r="1" spans="1:5" ht="66.75" customHeight="1" thickTop="1">
      <c r="A1" s="2185" t="s">
        <v>183</v>
      </c>
      <c r="B1" s="2186"/>
      <c r="C1" s="2189" t="s">
        <v>125</v>
      </c>
      <c r="D1" s="2190"/>
      <c r="E1" s="1525"/>
    </row>
    <row r="2" spans="1:5" ht="25.5" thickBot="1">
      <c r="A2" s="2187"/>
      <c r="B2" s="2188"/>
      <c r="C2" s="1526" t="s">
        <v>399</v>
      </c>
      <c r="D2" s="1527" t="s">
        <v>391</v>
      </c>
      <c r="E2" s="1525"/>
    </row>
    <row r="3" spans="1:5" ht="15.75" thickTop="1">
      <c r="A3" s="1528" t="s">
        <v>392</v>
      </c>
      <c r="B3" s="1529" t="s">
        <v>65</v>
      </c>
      <c r="C3" s="1530">
        <v>6.0462962962962985</v>
      </c>
      <c r="D3" s="1531">
        <v>434</v>
      </c>
      <c r="E3" s="1525"/>
    </row>
    <row r="4" spans="1:5" ht="48">
      <c r="A4" s="2183" t="s">
        <v>8</v>
      </c>
      <c r="B4" s="1532" t="s">
        <v>397</v>
      </c>
      <c r="C4" s="1533">
        <v>5.9435483870967758</v>
      </c>
      <c r="D4" s="1534">
        <v>249</v>
      </c>
      <c r="E4" s="1525"/>
    </row>
    <row r="5" spans="1:5" ht="24">
      <c r="A5" s="2183"/>
      <c r="B5" s="1532" t="s">
        <v>395</v>
      </c>
      <c r="C5" s="1533">
        <v>6.1562499999999991</v>
      </c>
      <c r="D5" s="1534">
        <v>97</v>
      </c>
      <c r="E5" s="1525"/>
    </row>
    <row r="6" spans="1:5" ht="48">
      <c r="A6" s="2183"/>
      <c r="B6" s="1532" t="s">
        <v>393</v>
      </c>
      <c r="C6" s="1533">
        <v>6.4042553191489375</v>
      </c>
      <c r="D6" s="1534">
        <v>47</v>
      </c>
      <c r="E6" s="1525"/>
    </row>
    <row r="7" spans="1:5" ht="24">
      <c r="A7" s="2183"/>
      <c r="B7" s="1532" t="s">
        <v>394</v>
      </c>
      <c r="C7" s="1533">
        <v>5.9444444444444446</v>
      </c>
      <c r="D7" s="1534">
        <v>36</v>
      </c>
      <c r="E7" s="1525"/>
    </row>
    <row r="8" spans="1:5" ht="24">
      <c r="A8" s="2183"/>
      <c r="B8" s="1532" t="s">
        <v>396</v>
      </c>
      <c r="C8" s="1533">
        <v>6.4</v>
      </c>
      <c r="D8" s="1534">
        <v>5</v>
      </c>
      <c r="E8" s="1525"/>
    </row>
    <row r="9" spans="1:5">
      <c r="A9" s="2183" t="s">
        <v>9</v>
      </c>
      <c r="B9" s="1532" t="s">
        <v>11</v>
      </c>
      <c r="C9" s="1533">
        <v>6.0757180156657897</v>
      </c>
      <c r="D9" s="1534">
        <v>384</v>
      </c>
      <c r="E9" s="1525"/>
    </row>
    <row r="10" spans="1:5">
      <c r="A10" s="2183"/>
      <c r="B10" s="1532" t="s">
        <v>10</v>
      </c>
      <c r="C10" s="1533">
        <v>5.816326530612244</v>
      </c>
      <c r="D10" s="1534">
        <v>50</v>
      </c>
      <c r="E10" s="1525"/>
    </row>
    <row r="11" spans="1:5" ht="60">
      <c r="A11" s="2183" t="s">
        <v>521</v>
      </c>
      <c r="B11" s="1532" t="s">
        <v>12</v>
      </c>
      <c r="C11" s="1533">
        <v>6.173913043478259</v>
      </c>
      <c r="D11" s="1534">
        <v>23</v>
      </c>
      <c r="E11" s="1525"/>
    </row>
    <row r="12" spans="1:5" ht="168">
      <c r="A12" s="2183"/>
      <c r="B12" s="1532" t="s">
        <v>13</v>
      </c>
      <c r="C12" s="1533">
        <v>6.0391198044009808</v>
      </c>
      <c r="D12" s="1534">
        <v>410</v>
      </c>
      <c r="E12" s="1525"/>
    </row>
    <row r="13" spans="1:5" ht="36">
      <c r="A13" s="2183" t="s">
        <v>14</v>
      </c>
      <c r="B13" s="1532" t="s">
        <v>15</v>
      </c>
      <c r="C13" s="1533">
        <v>6.3731343283582076</v>
      </c>
      <c r="D13" s="1534">
        <v>68</v>
      </c>
      <c r="E13" s="1525"/>
    </row>
    <row r="14" spans="1:5" ht="48">
      <c r="A14" s="2183"/>
      <c r="B14" s="1532" t="s">
        <v>16</v>
      </c>
      <c r="C14" s="1533">
        <v>5.9850746268656696</v>
      </c>
      <c r="D14" s="1534">
        <v>134</v>
      </c>
      <c r="E14" s="1525"/>
    </row>
    <row r="15" spans="1:5" ht="48">
      <c r="A15" s="2183"/>
      <c r="B15" s="1532" t="s">
        <v>17</v>
      </c>
      <c r="C15" s="1533">
        <v>5.9504132231404956</v>
      </c>
      <c r="D15" s="1534">
        <v>121</v>
      </c>
      <c r="E15" s="1525"/>
    </row>
    <row r="16" spans="1:5" ht="24">
      <c r="A16" s="2183"/>
      <c r="B16" s="1532" t="s">
        <v>18</v>
      </c>
      <c r="C16" s="1533">
        <v>6.0272727272727256</v>
      </c>
      <c r="D16" s="1534">
        <v>111</v>
      </c>
      <c r="E16" s="1525"/>
    </row>
    <row r="17" spans="1:5">
      <c r="A17" s="2183" t="s">
        <v>525</v>
      </c>
      <c r="B17" s="1532" t="s">
        <v>223</v>
      </c>
      <c r="C17" s="1533">
        <v>6.2132701421800958</v>
      </c>
      <c r="D17" s="1534">
        <v>211</v>
      </c>
      <c r="E17" s="1525"/>
    </row>
    <row r="18" spans="1:5">
      <c r="A18" s="2183"/>
      <c r="B18" s="1532" t="s">
        <v>27</v>
      </c>
      <c r="C18" s="1533">
        <v>5.8658536585365857</v>
      </c>
      <c r="D18" s="1534">
        <v>164</v>
      </c>
      <c r="E18" s="1525"/>
    </row>
    <row r="19" spans="1:5">
      <c r="A19" s="2183"/>
      <c r="B19" s="1532" t="s">
        <v>526</v>
      </c>
      <c r="C19" s="1533">
        <v>6.1702127659574462</v>
      </c>
      <c r="D19" s="1534">
        <v>47</v>
      </c>
      <c r="E19" s="1525"/>
    </row>
    <row r="20" spans="1:5">
      <c r="A20" s="2183"/>
      <c r="B20" s="1532" t="s">
        <v>527</v>
      </c>
      <c r="C20" s="1533">
        <v>5</v>
      </c>
      <c r="D20" s="1534">
        <v>9</v>
      </c>
      <c r="E20" s="1525"/>
    </row>
    <row r="21" spans="1:5">
      <c r="A21" s="2183" t="s">
        <v>24</v>
      </c>
      <c r="B21" s="1532" t="s">
        <v>27</v>
      </c>
      <c r="C21" s="1533">
        <v>6.0439560439560465</v>
      </c>
      <c r="D21" s="1534">
        <v>364</v>
      </c>
      <c r="E21" s="1525"/>
    </row>
    <row r="22" spans="1:5">
      <c r="A22" s="2183"/>
      <c r="B22" s="1532" t="s">
        <v>26</v>
      </c>
      <c r="C22" s="1533">
        <v>6.1632653061224474</v>
      </c>
      <c r="D22" s="1534">
        <v>50</v>
      </c>
      <c r="E22" s="1525"/>
    </row>
    <row r="23" spans="1:5">
      <c r="A23" s="2183"/>
      <c r="B23" s="1532" t="s">
        <v>25</v>
      </c>
      <c r="C23" s="1533">
        <v>5.7894736842105265</v>
      </c>
      <c r="D23" s="1534">
        <v>20</v>
      </c>
      <c r="E23" s="1525"/>
    </row>
    <row r="24" spans="1:5">
      <c r="A24" s="2183" t="s">
        <v>522</v>
      </c>
      <c r="B24" s="1532" t="s">
        <v>29</v>
      </c>
      <c r="C24" s="1533">
        <v>6.1365853658536595</v>
      </c>
      <c r="D24" s="1534">
        <v>207</v>
      </c>
      <c r="E24" s="1525"/>
    </row>
    <row r="25" spans="1:5">
      <c r="A25" s="2183"/>
      <c r="B25" s="1532" t="s">
        <v>30</v>
      </c>
      <c r="C25" s="1533">
        <v>5.75</v>
      </c>
      <c r="D25" s="1534">
        <v>16</v>
      </c>
      <c r="E25" s="1525"/>
    </row>
    <row r="26" spans="1:5">
      <c r="A26" s="2183"/>
      <c r="B26" s="1532" t="s">
        <v>31</v>
      </c>
      <c r="C26" s="1533">
        <v>5.9810426540284354</v>
      </c>
      <c r="D26" s="1534">
        <v>211</v>
      </c>
      <c r="E26" s="1525"/>
    </row>
    <row r="27" spans="1:5">
      <c r="A27" s="2183" t="s">
        <v>523</v>
      </c>
      <c r="B27" s="1532" t="s">
        <v>34</v>
      </c>
      <c r="C27" s="1533">
        <v>6.0808823529411749</v>
      </c>
      <c r="D27" s="1534">
        <v>272</v>
      </c>
      <c r="E27" s="1525"/>
    </row>
    <row r="28" spans="1:5">
      <c r="A28" s="2183"/>
      <c r="B28" s="1532" t="s">
        <v>33</v>
      </c>
      <c r="C28" s="1533">
        <v>6</v>
      </c>
      <c r="D28" s="1534">
        <v>159</v>
      </c>
      <c r="E28" s="1525"/>
    </row>
    <row r="29" spans="1:5" ht="24">
      <c r="A29" s="2183" t="s">
        <v>517</v>
      </c>
      <c r="B29" s="1532" t="s">
        <v>39</v>
      </c>
      <c r="C29" s="1533">
        <v>6.1</v>
      </c>
      <c r="D29" s="1534">
        <v>271</v>
      </c>
      <c r="E29" s="1525"/>
    </row>
    <row r="30" spans="1:5" ht="48">
      <c r="A30" s="2183"/>
      <c r="B30" s="1532" t="s">
        <v>1665</v>
      </c>
      <c r="C30" s="1533">
        <v>5.8837209302325579</v>
      </c>
      <c r="D30" s="1534">
        <v>86</v>
      </c>
      <c r="E30" s="1525"/>
    </row>
    <row r="31" spans="1:5" ht="60">
      <c r="A31" s="2183"/>
      <c r="B31" s="1532" t="s">
        <v>1666</v>
      </c>
      <c r="C31" s="1533">
        <v>6.0212765957446814</v>
      </c>
      <c r="D31" s="1534">
        <v>48</v>
      </c>
      <c r="E31" s="1525"/>
    </row>
    <row r="32" spans="1:5" ht="24">
      <c r="A32" s="2183"/>
      <c r="B32" s="1532" t="s">
        <v>1667</v>
      </c>
      <c r="C32" s="1533">
        <v>6.125</v>
      </c>
      <c r="D32" s="1534">
        <v>24</v>
      </c>
      <c r="E32" s="1525"/>
    </row>
    <row r="33" spans="1:5" ht="36">
      <c r="A33" s="2183"/>
      <c r="B33" s="1532" t="s">
        <v>1668</v>
      </c>
      <c r="C33" s="1533">
        <v>5.8</v>
      </c>
      <c r="D33" s="1534">
        <v>5</v>
      </c>
      <c r="E33" s="1525"/>
    </row>
    <row r="34" spans="1:5" ht="24">
      <c r="A34" s="2183" t="s">
        <v>524</v>
      </c>
      <c r="B34" s="1532" t="s">
        <v>40</v>
      </c>
      <c r="C34" s="1533">
        <v>6.0239520958083839</v>
      </c>
      <c r="D34" s="1534">
        <v>167</v>
      </c>
      <c r="E34" s="1525"/>
    </row>
    <row r="35" spans="1:5" ht="24">
      <c r="A35" s="2183"/>
      <c r="B35" s="1532" t="s">
        <v>41</v>
      </c>
      <c r="C35" s="1533">
        <v>6.0583941605839398</v>
      </c>
      <c r="D35" s="1534">
        <v>137</v>
      </c>
      <c r="E35" s="1525"/>
    </row>
    <row r="36" spans="1:5" ht="36.75" thickBot="1">
      <c r="A36" s="2184"/>
      <c r="B36" s="1535" t="s">
        <v>42</v>
      </c>
      <c r="C36" s="1536">
        <v>6.0625</v>
      </c>
      <c r="D36" s="1537">
        <v>128</v>
      </c>
      <c r="E36" s="1525"/>
    </row>
  </sheetData>
  <mergeCells count="12">
    <mergeCell ref="A34:A36"/>
    <mergeCell ref="A1:B2"/>
    <mergeCell ref="C1:D1"/>
    <mergeCell ref="A4:A8"/>
    <mergeCell ref="A9:A10"/>
    <mergeCell ref="A11:A12"/>
    <mergeCell ref="A13:A16"/>
    <mergeCell ref="A17:A20"/>
    <mergeCell ref="A21:A23"/>
    <mergeCell ref="A24:A26"/>
    <mergeCell ref="A27:A28"/>
    <mergeCell ref="A29:A3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A1:E36"/>
  <sheetViews>
    <sheetView workbookViewId="0">
      <selection activeCell="T24" sqref="T24"/>
    </sheetView>
  </sheetViews>
  <sheetFormatPr baseColWidth="10" defaultColWidth="9.140625" defaultRowHeight="15"/>
  <cols>
    <col min="1" max="2" width="26.7109375" customWidth="1"/>
    <col min="3" max="4" width="14.5703125" customWidth="1"/>
  </cols>
  <sheetData>
    <row r="1" spans="1:5" ht="48.75" customHeight="1" thickTop="1">
      <c r="A1" s="2193" t="s">
        <v>183</v>
      </c>
      <c r="B1" s="2193"/>
      <c r="C1" s="2195" t="s">
        <v>125</v>
      </c>
      <c r="D1" s="2195"/>
      <c r="E1" s="162"/>
    </row>
    <row r="2" spans="1:5" ht="15.75" thickBot="1">
      <c r="A2" s="2194"/>
      <c r="B2" s="2194"/>
      <c r="C2" s="808" t="s">
        <v>648</v>
      </c>
      <c r="D2" s="808" t="s">
        <v>519</v>
      </c>
      <c r="E2" s="162"/>
    </row>
    <row r="3" spans="1:5" ht="15.75" thickTop="1">
      <c r="A3" s="809" t="s">
        <v>392</v>
      </c>
      <c r="B3" s="810" t="s">
        <v>65</v>
      </c>
      <c r="C3" s="811">
        <v>6.1157407407407431</v>
      </c>
      <c r="D3" s="812">
        <v>434</v>
      </c>
      <c r="E3" s="162"/>
    </row>
    <row r="4" spans="1:5">
      <c r="A4" s="2191" t="s">
        <v>8</v>
      </c>
      <c r="B4" s="813" t="s">
        <v>397</v>
      </c>
      <c r="C4" s="814">
        <v>6.0725806451612927</v>
      </c>
      <c r="D4" s="815">
        <v>249</v>
      </c>
      <c r="E4" s="162"/>
    </row>
    <row r="5" spans="1:5">
      <c r="A5" s="2191"/>
      <c r="B5" s="813" t="s">
        <v>395</v>
      </c>
      <c r="C5" s="814">
        <v>6.1874999999999973</v>
      </c>
      <c r="D5" s="815">
        <v>97</v>
      </c>
      <c r="E5" s="162"/>
    </row>
    <row r="6" spans="1:5">
      <c r="A6" s="2191"/>
      <c r="B6" s="813" t="s">
        <v>393</v>
      </c>
      <c r="C6" s="814">
        <v>6.3617021276595747</v>
      </c>
      <c r="D6" s="815">
        <v>47</v>
      </c>
      <c r="E6" s="162"/>
    </row>
    <row r="7" spans="1:5">
      <c r="A7" s="2191"/>
      <c r="B7" s="813" t="s">
        <v>394</v>
      </c>
      <c r="C7" s="814">
        <v>5.8611111111111116</v>
      </c>
      <c r="D7" s="815">
        <v>36</v>
      </c>
      <c r="E7" s="162"/>
    </row>
    <row r="8" spans="1:5">
      <c r="A8" s="2191"/>
      <c r="B8" s="813" t="s">
        <v>396</v>
      </c>
      <c r="C8" s="814">
        <v>6.4</v>
      </c>
      <c r="D8" s="815">
        <v>5</v>
      </c>
      <c r="E8" s="162"/>
    </row>
    <row r="9" spans="1:5">
      <c r="A9" s="2191" t="s">
        <v>9</v>
      </c>
      <c r="B9" s="813" t="s">
        <v>11</v>
      </c>
      <c r="C9" s="814">
        <v>6.1488250652741536</v>
      </c>
      <c r="D9" s="815">
        <v>384</v>
      </c>
      <c r="E9" s="162"/>
    </row>
    <row r="10" spans="1:5">
      <c r="A10" s="2191"/>
      <c r="B10" s="813" t="s">
        <v>10</v>
      </c>
      <c r="C10" s="814">
        <v>5.8571428571428577</v>
      </c>
      <c r="D10" s="815">
        <v>50</v>
      </c>
      <c r="E10" s="162"/>
    </row>
    <row r="11" spans="1:5">
      <c r="A11" s="2191" t="s">
        <v>521</v>
      </c>
      <c r="B11" s="813" t="s">
        <v>12</v>
      </c>
      <c r="C11" s="814">
        <v>6.2173913043478262</v>
      </c>
      <c r="D11" s="815">
        <v>23</v>
      </c>
      <c r="E11" s="162"/>
    </row>
    <row r="12" spans="1:5" ht="48">
      <c r="A12" s="2191"/>
      <c r="B12" s="813" t="s">
        <v>13</v>
      </c>
      <c r="C12" s="814">
        <v>6.110024449877753</v>
      </c>
      <c r="D12" s="815">
        <v>410</v>
      </c>
      <c r="E12" s="162"/>
    </row>
    <row r="13" spans="1:5">
      <c r="A13" s="2191" t="s">
        <v>14</v>
      </c>
      <c r="B13" s="813" t="s">
        <v>15</v>
      </c>
      <c r="C13" s="814">
        <v>6.4776119402985088</v>
      </c>
      <c r="D13" s="815">
        <v>68</v>
      </c>
      <c r="E13" s="162"/>
    </row>
    <row r="14" spans="1:5" ht="24">
      <c r="A14" s="2191"/>
      <c r="B14" s="813" t="s">
        <v>16</v>
      </c>
      <c r="C14" s="814">
        <v>6.0149253731343233</v>
      </c>
      <c r="D14" s="815">
        <v>134</v>
      </c>
      <c r="E14" s="162"/>
    </row>
    <row r="15" spans="1:5">
      <c r="A15" s="2191"/>
      <c r="B15" s="813" t="s">
        <v>17</v>
      </c>
      <c r="C15" s="814">
        <v>6.0578512396694224</v>
      </c>
      <c r="D15" s="815">
        <v>121</v>
      </c>
      <c r="E15" s="162"/>
    </row>
    <row r="16" spans="1:5">
      <c r="A16" s="2191"/>
      <c r="B16" s="813" t="s">
        <v>18</v>
      </c>
      <c r="C16" s="814">
        <v>6.0818181818181793</v>
      </c>
      <c r="D16" s="815">
        <v>111</v>
      </c>
      <c r="E16" s="162"/>
    </row>
    <row r="17" spans="1:5">
      <c r="A17" s="2191" t="s">
        <v>525</v>
      </c>
      <c r="B17" s="813" t="s">
        <v>223</v>
      </c>
      <c r="C17" s="814">
        <v>6.2417061611374427</v>
      </c>
      <c r="D17" s="815">
        <v>211</v>
      </c>
      <c r="E17" s="162"/>
    </row>
    <row r="18" spans="1:5">
      <c r="A18" s="2191"/>
      <c r="B18" s="813" t="s">
        <v>27</v>
      </c>
      <c r="C18" s="814">
        <v>6.0121951219512226</v>
      </c>
      <c r="D18" s="815">
        <v>164</v>
      </c>
      <c r="E18" s="162"/>
    </row>
    <row r="19" spans="1:5">
      <c r="A19" s="2191"/>
      <c r="B19" s="813" t="s">
        <v>526</v>
      </c>
      <c r="C19" s="814">
        <v>6.2127659574468064</v>
      </c>
      <c r="D19" s="815">
        <v>47</v>
      </c>
      <c r="E19" s="162"/>
    </row>
    <row r="20" spans="1:5">
      <c r="A20" s="2191"/>
      <c r="B20" s="813" t="s">
        <v>527</v>
      </c>
      <c r="C20" s="814">
        <v>4.666666666666667</v>
      </c>
      <c r="D20" s="815">
        <v>9</v>
      </c>
      <c r="E20" s="162"/>
    </row>
    <row r="21" spans="1:5">
      <c r="A21" s="2191" t="s">
        <v>24</v>
      </c>
      <c r="B21" s="813" t="s">
        <v>27</v>
      </c>
      <c r="C21" s="814">
        <v>6.137362637362636</v>
      </c>
      <c r="D21" s="815">
        <v>364</v>
      </c>
      <c r="E21" s="162"/>
    </row>
    <row r="22" spans="1:5">
      <c r="A22" s="2191"/>
      <c r="B22" s="813" t="s">
        <v>26</v>
      </c>
      <c r="C22" s="814">
        <v>6.1836734693877542</v>
      </c>
      <c r="D22" s="815">
        <v>50</v>
      </c>
      <c r="E22" s="162"/>
    </row>
    <row r="23" spans="1:5">
      <c r="A23" s="2191"/>
      <c r="B23" s="813" t="s">
        <v>25</v>
      </c>
      <c r="C23" s="814">
        <v>5.526315789473685</v>
      </c>
      <c r="D23" s="815">
        <v>20</v>
      </c>
      <c r="E23" s="162"/>
    </row>
    <row r="24" spans="1:5">
      <c r="A24" s="2191" t="s">
        <v>522</v>
      </c>
      <c r="B24" s="813" t="s">
        <v>29</v>
      </c>
      <c r="C24" s="814">
        <v>6.209756097560974</v>
      </c>
      <c r="D24" s="815">
        <v>207</v>
      </c>
      <c r="E24" s="162"/>
    </row>
    <row r="25" spans="1:5">
      <c r="A25" s="2191"/>
      <c r="B25" s="813" t="s">
        <v>30</v>
      </c>
      <c r="C25" s="814">
        <v>5.375</v>
      </c>
      <c r="D25" s="815">
        <v>16</v>
      </c>
      <c r="E25" s="162"/>
    </row>
    <row r="26" spans="1:5">
      <c r="A26" s="2191"/>
      <c r="B26" s="813" t="s">
        <v>31</v>
      </c>
      <c r="C26" s="814">
        <v>6.0805687203791461</v>
      </c>
      <c r="D26" s="815">
        <v>211</v>
      </c>
      <c r="E26" s="162"/>
    </row>
    <row r="27" spans="1:5">
      <c r="A27" s="2191" t="s">
        <v>523</v>
      </c>
      <c r="B27" s="813" t="s">
        <v>34</v>
      </c>
      <c r="C27" s="814">
        <v>6.161764705882355</v>
      </c>
      <c r="D27" s="815">
        <v>272</v>
      </c>
      <c r="E27" s="162"/>
    </row>
    <row r="28" spans="1:5">
      <c r="A28" s="2191"/>
      <c r="B28" s="813" t="s">
        <v>33</v>
      </c>
      <c r="C28" s="814">
        <v>6.0440251572327046</v>
      </c>
      <c r="D28" s="815">
        <v>159</v>
      </c>
      <c r="E28" s="162"/>
    </row>
    <row r="29" spans="1:5" ht="15" customHeight="1">
      <c r="A29" s="2191" t="s">
        <v>517</v>
      </c>
      <c r="B29" s="813" t="s">
        <v>39</v>
      </c>
      <c r="C29" s="814">
        <v>6.1454545454545473</v>
      </c>
      <c r="D29" s="815">
        <v>276</v>
      </c>
      <c r="E29" s="162"/>
    </row>
    <row r="30" spans="1:5">
      <c r="A30" s="2191"/>
      <c r="B30" s="813" t="s">
        <v>36</v>
      </c>
      <c r="C30" s="814">
        <v>5.9651162790697674</v>
      </c>
      <c r="D30" s="815">
        <v>86</v>
      </c>
      <c r="E30" s="162"/>
    </row>
    <row r="31" spans="1:5" ht="24">
      <c r="A31" s="2191"/>
      <c r="B31" s="813" t="s">
        <v>37</v>
      </c>
      <c r="C31" s="814">
        <v>6.4680851063829792</v>
      </c>
      <c r="D31" s="815">
        <v>48</v>
      </c>
      <c r="E31" s="162"/>
    </row>
    <row r="32" spans="1:5">
      <c r="A32" s="2191"/>
      <c r="B32" s="813" t="s">
        <v>38</v>
      </c>
      <c r="C32" s="814">
        <v>5.625</v>
      </c>
      <c r="D32" s="815">
        <v>24</v>
      </c>
      <c r="E32" s="162"/>
    </row>
    <row r="33" spans="1:5" ht="15" customHeight="1">
      <c r="A33" s="2191" t="s">
        <v>524</v>
      </c>
      <c r="B33" s="813" t="s">
        <v>40</v>
      </c>
      <c r="C33" s="814">
        <v>6.1137724550898245</v>
      </c>
      <c r="D33" s="815">
        <v>167</v>
      </c>
      <c r="E33" s="162"/>
    </row>
    <row r="34" spans="1:5">
      <c r="A34" s="2191"/>
      <c r="B34" s="813" t="s">
        <v>41</v>
      </c>
      <c r="C34" s="814">
        <v>6.1094890510948892</v>
      </c>
      <c r="D34" s="815">
        <v>137</v>
      </c>
      <c r="E34" s="162"/>
    </row>
    <row r="35" spans="1:5" ht="15.75" thickBot="1">
      <c r="A35" s="2192"/>
      <c r="B35" s="816" t="s">
        <v>42</v>
      </c>
      <c r="C35" s="817">
        <v>6.1250000000000009</v>
      </c>
      <c r="D35" s="818">
        <v>128</v>
      </c>
      <c r="E35" s="162"/>
    </row>
    <row r="36" spans="1:5" ht="15.75" thickTop="1"/>
  </sheetData>
  <sortState ref="B17:D20">
    <sortCondition descending="1" ref="D17:D20"/>
  </sortState>
  <mergeCells count="12">
    <mergeCell ref="A1:B2"/>
    <mergeCell ref="C1:D1"/>
    <mergeCell ref="A4:A8"/>
    <mergeCell ref="A9:A10"/>
    <mergeCell ref="A27:A28"/>
    <mergeCell ref="A29:A32"/>
    <mergeCell ref="A33:A35"/>
    <mergeCell ref="A11:A12"/>
    <mergeCell ref="A13:A16"/>
    <mergeCell ref="A17:A20"/>
    <mergeCell ref="A21:A23"/>
    <mergeCell ref="A24:A26"/>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7030A0"/>
  </sheetPr>
  <dimension ref="A1:E36"/>
  <sheetViews>
    <sheetView workbookViewId="0">
      <selection activeCell="T24" sqref="T24"/>
    </sheetView>
  </sheetViews>
  <sheetFormatPr baseColWidth="10" defaultColWidth="8.7109375" defaultRowHeight="15"/>
  <sheetData>
    <row r="1" spans="1:5" ht="91.5" customHeight="1" thickTop="1">
      <c r="A1" s="2198" t="s">
        <v>183</v>
      </c>
      <c r="B1" s="2199"/>
      <c r="C1" s="2202" t="s">
        <v>116</v>
      </c>
      <c r="D1" s="2203"/>
      <c r="E1" s="1564"/>
    </row>
    <row r="2" spans="1:5" ht="25.5" thickBot="1">
      <c r="A2" s="2200"/>
      <c r="B2" s="2201"/>
      <c r="C2" s="1565" t="s">
        <v>399</v>
      </c>
      <c r="D2" s="1566" t="s">
        <v>391</v>
      </c>
      <c r="E2" s="1564"/>
    </row>
    <row r="3" spans="1:5" ht="15.75" thickTop="1">
      <c r="A3" s="1567" t="s">
        <v>392</v>
      </c>
      <c r="B3" s="1568" t="s">
        <v>65</v>
      </c>
      <c r="C3" s="1569">
        <v>6.1157407407407405</v>
      </c>
      <c r="D3" s="1570">
        <v>434</v>
      </c>
      <c r="E3" s="1564"/>
    </row>
    <row r="4" spans="1:5" ht="48">
      <c r="A4" s="2196" t="s">
        <v>8</v>
      </c>
      <c r="B4" s="1571" t="s">
        <v>397</v>
      </c>
      <c r="C4" s="1572">
        <v>6.0725806451612936</v>
      </c>
      <c r="D4" s="1573">
        <v>249</v>
      </c>
      <c r="E4" s="1564"/>
    </row>
    <row r="5" spans="1:5" ht="24">
      <c r="A5" s="2196"/>
      <c r="B5" s="1571" t="s">
        <v>395</v>
      </c>
      <c r="C5" s="1572">
        <v>6.1875</v>
      </c>
      <c r="D5" s="1573">
        <v>97</v>
      </c>
      <c r="E5" s="1564"/>
    </row>
    <row r="6" spans="1:5" ht="48">
      <c r="A6" s="2196"/>
      <c r="B6" s="1571" t="s">
        <v>393</v>
      </c>
      <c r="C6" s="1572">
        <v>6.3617021276595755</v>
      </c>
      <c r="D6" s="1573">
        <v>47</v>
      </c>
      <c r="E6" s="1564"/>
    </row>
    <row r="7" spans="1:5" ht="24">
      <c r="A7" s="2196"/>
      <c r="B7" s="1571" t="s">
        <v>394</v>
      </c>
      <c r="C7" s="1572">
        <v>5.8611111111111125</v>
      </c>
      <c r="D7" s="1573">
        <v>36</v>
      </c>
      <c r="E7" s="1564"/>
    </row>
    <row r="8" spans="1:5" ht="24">
      <c r="A8" s="2196"/>
      <c r="B8" s="1571" t="s">
        <v>396</v>
      </c>
      <c r="C8" s="1572">
        <v>6.4</v>
      </c>
      <c r="D8" s="1573">
        <v>5</v>
      </c>
      <c r="E8" s="1564"/>
    </row>
    <row r="9" spans="1:5">
      <c r="A9" s="2196" t="s">
        <v>9</v>
      </c>
      <c r="B9" s="1571" t="s">
        <v>11</v>
      </c>
      <c r="C9" s="1572">
        <v>6.1488250652741501</v>
      </c>
      <c r="D9" s="1573">
        <v>384</v>
      </c>
      <c r="E9" s="1564"/>
    </row>
    <row r="10" spans="1:5">
      <c r="A10" s="2196"/>
      <c r="B10" s="1571" t="s">
        <v>10</v>
      </c>
      <c r="C10" s="1572">
        <v>5.8571428571428568</v>
      </c>
      <c r="D10" s="1573">
        <v>50</v>
      </c>
      <c r="E10" s="1564"/>
    </row>
    <row r="11" spans="1:5" ht="60">
      <c r="A11" s="2196" t="s">
        <v>521</v>
      </c>
      <c r="B11" s="1571" t="s">
        <v>12</v>
      </c>
      <c r="C11" s="1572">
        <v>6.2173913043478253</v>
      </c>
      <c r="D11" s="1573">
        <v>23</v>
      </c>
      <c r="E11" s="1564"/>
    </row>
    <row r="12" spans="1:5" ht="168">
      <c r="A12" s="2196"/>
      <c r="B12" s="1571" t="s">
        <v>13</v>
      </c>
      <c r="C12" s="1572">
        <v>6.1100244498777485</v>
      </c>
      <c r="D12" s="1573">
        <v>410</v>
      </c>
      <c r="E12" s="1564"/>
    </row>
    <row r="13" spans="1:5" ht="36">
      <c r="A13" s="2196" t="s">
        <v>14</v>
      </c>
      <c r="B13" s="1571" t="s">
        <v>15</v>
      </c>
      <c r="C13" s="1572">
        <v>6.4776119402985062</v>
      </c>
      <c r="D13" s="1573">
        <v>68</v>
      </c>
      <c r="E13" s="1564"/>
    </row>
    <row r="14" spans="1:5" ht="48">
      <c r="A14" s="2196"/>
      <c r="B14" s="1571" t="s">
        <v>16</v>
      </c>
      <c r="C14" s="1572">
        <v>6.0149253731343295</v>
      </c>
      <c r="D14" s="1573">
        <v>134</v>
      </c>
      <c r="E14" s="1564"/>
    </row>
    <row r="15" spans="1:5" ht="48">
      <c r="A15" s="2196"/>
      <c r="B15" s="1571" t="s">
        <v>17</v>
      </c>
      <c r="C15" s="1572">
        <v>6.0578512396694206</v>
      </c>
      <c r="D15" s="1573">
        <v>121</v>
      </c>
      <c r="E15" s="1564"/>
    </row>
    <row r="16" spans="1:5" ht="24">
      <c r="A16" s="2196"/>
      <c r="B16" s="1571" t="s">
        <v>18</v>
      </c>
      <c r="C16" s="1572">
        <v>6.081818181818182</v>
      </c>
      <c r="D16" s="1573">
        <v>111</v>
      </c>
      <c r="E16" s="1564"/>
    </row>
    <row r="17" spans="1:5">
      <c r="A17" s="2196" t="s">
        <v>525</v>
      </c>
      <c r="B17" s="1571" t="s">
        <v>223</v>
      </c>
      <c r="C17" s="1572">
        <v>6.2417061611374365</v>
      </c>
      <c r="D17" s="1573">
        <v>211</v>
      </c>
      <c r="E17" s="1564"/>
    </row>
    <row r="18" spans="1:5">
      <c r="A18" s="2196"/>
      <c r="B18" s="1571" t="s">
        <v>27</v>
      </c>
      <c r="C18" s="1572">
        <v>6.0121951219512191</v>
      </c>
      <c r="D18" s="1573">
        <v>164</v>
      </c>
      <c r="E18" s="1564"/>
    </row>
    <row r="19" spans="1:5">
      <c r="A19" s="2196"/>
      <c r="B19" s="1571" t="s">
        <v>526</v>
      </c>
      <c r="C19" s="1572">
        <v>6.2127659574468064</v>
      </c>
      <c r="D19" s="1573">
        <v>47</v>
      </c>
      <c r="E19" s="1564"/>
    </row>
    <row r="20" spans="1:5">
      <c r="A20" s="2196"/>
      <c r="B20" s="1571" t="s">
        <v>527</v>
      </c>
      <c r="C20" s="1572">
        <v>4.666666666666667</v>
      </c>
      <c r="D20" s="1573">
        <v>9</v>
      </c>
      <c r="E20" s="1564"/>
    </row>
    <row r="21" spans="1:5">
      <c r="A21" s="2196" t="s">
        <v>24</v>
      </c>
      <c r="B21" s="1571" t="s">
        <v>27</v>
      </c>
      <c r="C21" s="1572">
        <v>6.137362637362636</v>
      </c>
      <c r="D21" s="1573">
        <v>364</v>
      </c>
      <c r="E21" s="1564"/>
    </row>
    <row r="22" spans="1:5">
      <c r="A22" s="2196"/>
      <c r="B22" s="1571" t="s">
        <v>26</v>
      </c>
      <c r="C22" s="1572">
        <v>6.183673469387756</v>
      </c>
      <c r="D22" s="1573">
        <v>50</v>
      </c>
      <c r="E22" s="1564"/>
    </row>
    <row r="23" spans="1:5">
      <c r="A23" s="2196"/>
      <c r="B23" s="1571" t="s">
        <v>25</v>
      </c>
      <c r="C23" s="1572">
        <v>5.526315789473685</v>
      </c>
      <c r="D23" s="1573">
        <v>20</v>
      </c>
      <c r="E23" s="1564"/>
    </row>
    <row r="24" spans="1:5">
      <c r="A24" s="2196" t="s">
        <v>522</v>
      </c>
      <c r="B24" s="1571" t="s">
        <v>29</v>
      </c>
      <c r="C24" s="1572">
        <v>6.2097560975609776</v>
      </c>
      <c r="D24" s="1573">
        <v>207</v>
      </c>
      <c r="E24" s="1564"/>
    </row>
    <row r="25" spans="1:5">
      <c r="A25" s="2196"/>
      <c r="B25" s="1571" t="s">
        <v>30</v>
      </c>
      <c r="C25" s="1572">
        <v>5.3749999999999991</v>
      </c>
      <c r="D25" s="1573">
        <v>16</v>
      </c>
      <c r="E25" s="1564"/>
    </row>
    <row r="26" spans="1:5">
      <c r="A26" s="2196"/>
      <c r="B26" s="1571" t="s">
        <v>31</v>
      </c>
      <c r="C26" s="1572">
        <v>6.080568720379147</v>
      </c>
      <c r="D26" s="1573">
        <v>211</v>
      </c>
      <c r="E26" s="1564"/>
    </row>
    <row r="27" spans="1:5">
      <c r="A27" s="2196" t="s">
        <v>523</v>
      </c>
      <c r="B27" s="1571" t="s">
        <v>34</v>
      </c>
      <c r="C27" s="1572">
        <v>6.1617647058823497</v>
      </c>
      <c r="D27" s="1573">
        <v>272</v>
      </c>
      <c r="E27" s="1564"/>
    </row>
    <row r="28" spans="1:5">
      <c r="A28" s="2196"/>
      <c r="B28" s="1571" t="s">
        <v>33</v>
      </c>
      <c r="C28" s="1572">
        <v>6.0440251572327064</v>
      </c>
      <c r="D28" s="1573">
        <v>159</v>
      </c>
      <c r="E28" s="1564"/>
    </row>
    <row r="29" spans="1:5" ht="24">
      <c r="A29" s="2196" t="s">
        <v>517</v>
      </c>
      <c r="B29" s="1571" t="s">
        <v>39</v>
      </c>
      <c r="C29" s="1572">
        <v>6.1481481481481426</v>
      </c>
      <c r="D29" s="1573">
        <v>271</v>
      </c>
      <c r="E29" s="1564"/>
    </row>
    <row r="30" spans="1:5" ht="48">
      <c r="A30" s="2196"/>
      <c r="B30" s="1571" t="s">
        <v>1665</v>
      </c>
      <c r="C30" s="1572">
        <v>5.9651162790697656</v>
      </c>
      <c r="D30" s="1573">
        <v>86</v>
      </c>
      <c r="E30" s="1564"/>
    </row>
    <row r="31" spans="1:5" ht="60">
      <c r="A31" s="2196"/>
      <c r="B31" s="1571" t="s">
        <v>1666</v>
      </c>
      <c r="C31" s="1572">
        <v>6.4680851063829801</v>
      </c>
      <c r="D31" s="1573">
        <v>48</v>
      </c>
      <c r="E31" s="1564"/>
    </row>
    <row r="32" spans="1:5" ht="24">
      <c r="A32" s="2196"/>
      <c r="B32" s="1571" t="s">
        <v>1667</v>
      </c>
      <c r="C32" s="1572">
        <v>5.6249999999999991</v>
      </c>
      <c r="D32" s="1573">
        <v>24</v>
      </c>
      <c r="E32" s="1564"/>
    </row>
    <row r="33" spans="1:5" ht="36">
      <c r="A33" s="2196"/>
      <c r="B33" s="1571" t="s">
        <v>1668</v>
      </c>
      <c r="C33" s="1572">
        <v>6</v>
      </c>
      <c r="D33" s="1573">
        <v>5</v>
      </c>
      <c r="E33" s="1564"/>
    </row>
    <row r="34" spans="1:5" ht="24">
      <c r="A34" s="2196" t="s">
        <v>524</v>
      </c>
      <c r="B34" s="1571" t="s">
        <v>40</v>
      </c>
      <c r="C34" s="1572">
        <v>6.1137724550898191</v>
      </c>
      <c r="D34" s="1573">
        <v>167</v>
      </c>
      <c r="E34" s="1564"/>
    </row>
    <row r="35" spans="1:5" ht="24">
      <c r="A35" s="2196"/>
      <c r="B35" s="1571" t="s">
        <v>41</v>
      </c>
      <c r="C35" s="1572">
        <v>6.10948905109489</v>
      </c>
      <c r="D35" s="1573">
        <v>137</v>
      </c>
      <c r="E35" s="1564"/>
    </row>
    <row r="36" spans="1:5" ht="36.75" thickBot="1">
      <c r="A36" s="2197"/>
      <c r="B36" s="1574" t="s">
        <v>42</v>
      </c>
      <c r="C36" s="1575">
        <v>6.1250000000000018</v>
      </c>
      <c r="D36" s="1576">
        <v>128</v>
      </c>
      <c r="E36" s="1564"/>
    </row>
  </sheetData>
  <mergeCells count="12">
    <mergeCell ref="A34:A36"/>
    <mergeCell ref="A1:B2"/>
    <mergeCell ref="C1:D1"/>
    <mergeCell ref="A4:A8"/>
    <mergeCell ref="A9:A10"/>
    <mergeCell ref="A11:A12"/>
    <mergeCell ref="A13:A16"/>
    <mergeCell ref="A17:A20"/>
    <mergeCell ref="A21:A23"/>
    <mergeCell ref="A24:A26"/>
    <mergeCell ref="A27:A28"/>
    <mergeCell ref="A29:A33"/>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5:E72"/>
  <sheetViews>
    <sheetView topLeftCell="A4" workbookViewId="0">
      <selection activeCell="T24" sqref="T24"/>
    </sheetView>
  </sheetViews>
  <sheetFormatPr baseColWidth="10" defaultColWidth="9.140625" defaultRowHeight="15"/>
  <cols>
    <col min="1" max="2" width="22.7109375" customWidth="1"/>
    <col min="3" max="4" width="13.5703125" customWidth="1"/>
  </cols>
  <sheetData>
    <row r="5" spans="1:1">
      <c r="A5" s="48" t="s">
        <v>118</v>
      </c>
    </row>
    <row r="6" spans="1:1">
      <c r="A6" s="48" t="s">
        <v>249</v>
      </c>
    </row>
    <row r="7" spans="1:1">
      <c r="A7" s="48" t="s">
        <v>0</v>
      </c>
    </row>
    <row r="8" spans="1:1">
      <c r="A8" s="48" t="s">
        <v>242</v>
      </c>
    </row>
    <row r="9" spans="1:1">
      <c r="A9" s="48" t="s">
        <v>119</v>
      </c>
    </row>
    <row r="10" spans="1:1">
      <c r="A10" s="48" t="s">
        <v>1</v>
      </c>
    </row>
    <row r="11" spans="1:1">
      <c r="A11" s="48" t="s">
        <v>243</v>
      </c>
    </row>
    <row r="12" spans="1:1">
      <c r="A12" s="48" t="s">
        <v>101</v>
      </c>
    </row>
    <row r="13" spans="1:1">
      <c r="A13" s="48" t="s">
        <v>120</v>
      </c>
    </row>
    <row r="14" spans="1:1">
      <c r="A14" s="48" t="s">
        <v>102</v>
      </c>
    </row>
    <row r="15" spans="1:1">
      <c r="A15" s="48" t="s">
        <v>2</v>
      </c>
    </row>
    <row r="16" spans="1:1">
      <c r="A16" s="48" t="s">
        <v>3</v>
      </c>
    </row>
    <row r="17" spans="1:5">
      <c r="A17" s="48" t="s">
        <v>103</v>
      </c>
    </row>
    <row r="18" spans="1:5">
      <c r="A18" s="48" t="s">
        <v>4</v>
      </c>
    </row>
    <row r="19" spans="1:5">
      <c r="A19" s="48" t="s">
        <v>5</v>
      </c>
    </row>
    <row r="20" spans="1:5">
      <c r="A20" s="48" t="s">
        <v>6</v>
      </c>
    </row>
    <row r="21" spans="1:5">
      <c r="A21" s="48" t="s">
        <v>67</v>
      </c>
    </row>
    <row r="22" spans="1:5">
      <c r="A22" s="48" t="s">
        <v>104</v>
      </c>
    </row>
    <row r="25" spans="1:5" ht="18">
      <c r="A25" s="49" t="s">
        <v>248</v>
      </c>
    </row>
    <row r="28" spans="1:5">
      <c r="A28" s="48" t="s">
        <v>250</v>
      </c>
    </row>
    <row r="29" spans="1:5" ht="15.75" thickBot="1"/>
    <row r="30" spans="1:5" ht="83.1" customHeight="1" thickTop="1">
      <c r="A30" s="2206" t="s">
        <v>183</v>
      </c>
      <c r="B30" s="2206"/>
      <c r="C30" s="2208" t="s">
        <v>121</v>
      </c>
      <c r="D30" s="2208"/>
      <c r="E30" s="819"/>
    </row>
    <row r="31" spans="1:5" ht="15" customHeight="1" thickBot="1">
      <c r="A31" s="2207"/>
      <c r="B31" s="2207"/>
      <c r="C31" s="820" t="s">
        <v>648</v>
      </c>
      <c r="D31" s="820" t="s">
        <v>519</v>
      </c>
      <c r="E31" s="819"/>
    </row>
    <row r="32" spans="1:5" ht="15" customHeight="1" thickTop="1">
      <c r="A32" s="821" t="s">
        <v>392</v>
      </c>
      <c r="B32" s="822" t="s">
        <v>65</v>
      </c>
      <c r="C32" s="823">
        <v>5.4722222222222241</v>
      </c>
      <c r="D32" s="824">
        <v>434</v>
      </c>
      <c r="E32" s="819"/>
    </row>
    <row r="33" spans="1:5" ht="27.95" customHeight="1">
      <c r="A33" s="2204" t="s">
        <v>8</v>
      </c>
      <c r="B33" s="825" t="s">
        <v>397</v>
      </c>
      <c r="C33" s="826">
        <v>5.3790322580645187</v>
      </c>
      <c r="D33" s="827">
        <v>249</v>
      </c>
      <c r="E33" s="819"/>
    </row>
    <row r="34" spans="1:5" ht="15" customHeight="1">
      <c r="A34" s="2204"/>
      <c r="B34" s="825" t="s">
        <v>395</v>
      </c>
      <c r="C34" s="826">
        <v>5.7812500000000009</v>
      </c>
      <c r="D34" s="827">
        <v>97</v>
      </c>
      <c r="E34" s="819"/>
    </row>
    <row r="35" spans="1:5" ht="15" customHeight="1">
      <c r="A35" s="2204"/>
      <c r="B35" s="825" t="s">
        <v>393</v>
      </c>
      <c r="C35" s="826">
        <v>5.3404255319148932</v>
      </c>
      <c r="D35" s="827">
        <v>47</v>
      </c>
      <c r="E35" s="819"/>
    </row>
    <row r="36" spans="1:5" ht="15" customHeight="1">
      <c r="A36" s="2204"/>
      <c r="B36" s="825" t="s">
        <v>394</v>
      </c>
      <c r="C36" s="826">
        <v>5.5555555555555536</v>
      </c>
      <c r="D36" s="827">
        <v>36</v>
      </c>
      <c r="E36" s="819"/>
    </row>
    <row r="37" spans="1:5" ht="15" customHeight="1">
      <c r="A37" s="2204"/>
      <c r="B37" s="825" t="s">
        <v>396</v>
      </c>
      <c r="C37" s="826">
        <v>4.8</v>
      </c>
      <c r="D37" s="827">
        <v>5</v>
      </c>
      <c r="E37" s="819"/>
    </row>
    <row r="38" spans="1:5" ht="15" customHeight="1">
      <c r="A38" s="2204" t="s">
        <v>9</v>
      </c>
      <c r="B38" s="825" t="s">
        <v>11</v>
      </c>
      <c r="C38" s="826">
        <v>5.4543080939947801</v>
      </c>
      <c r="D38" s="827">
        <v>384</v>
      </c>
      <c r="E38" s="819"/>
    </row>
    <row r="39" spans="1:5" ht="15" customHeight="1">
      <c r="A39" s="2204"/>
      <c r="B39" s="825" t="s">
        <v>10</v>
      </c>
      <c r="C39" s="826">
        <v>5.6122448979591839</v>
      </c>
      <c r="D39" s="827">
        <v>50</v>
      </c>
      <c r="E39" s="819"/>
    </row>
    <row r="40" spans="1:5" ht="15" customHeight="1">
      <c r="A40" s="2204" t="s">
        <v>521</v>
      </c>
      <c r="B40" s="825" t="s">
        <v>12</v>
      </c>
      <c r="C40" s="826">
        <v>5.4347826086956514</v>
      </c>
      <c r="D40" s="827">
        <v>23</v>
      </c>
      <c r="E40" s="819"/>
    </row>
    <row r="41" spans="1:5" ht="57" customHeight="1">
      <c r="A41" s="2204"/>
      <c r="B41" s="825" t="s">
        <v>13</v>
      </c>
      <c r="C41" s="826">
        <v>5.4743276283618556</v>
      </c>
      <c r="D41" s="827">
        <v>410</v>
      </c>
      <c r="E41" s="819"/>
    </row>
    <row r="42" spans="1:5" ht="15" customHeight="1">
      <c r="A42" s="2204" t="s">
        <v>14</v>
      </c>
      <c r="B42" s="825" t="s">
        <v>15</v>
      </c>
      <c r="C42" s="826">
        <v>5.7014925373134329</v>
      </c>
      <c r="D42" s="827">
        <v>68</v>
      </c>
      <c r="E42" s="819"/>
    </row>
    <row r="43" spans="1:5" ht="27.95" customHeight="1">
      <c r="A43" s="2204"/>
      <c r="B43" s="825" t="s">
        <v>16</v>
      </c>
      <c r="C43" s="826">
        <v>5.4552238805970132</v>
      </c>
      <c r="D43" s="827">
        <v>134</v>
      </c>
      <c r="E43" s="819"/>
    </row>
    <row r="44" spans="1:5" ht="27.95" customHeight="1">
      <c r="A44" s="2204"/>
      <c r="B44" s="825" t="s">
        <v>17</v>
      </c>
      <c r="C44" s="826">
        <v>5.34710743801653</v>
      </c>
      <c r="D44" s="827">
        <v>121</v>
      </c>
      <c r="E44" s="819"/>
    </row>
    <row r="45" spans="1:5" ht="15" customHeight="1">
      <c r="A45" s="2204"/>
      <c r="B45" s="825" t="s">
        <v>18</v>
      </c>
      <c r="C45" s="826">
        <v>5.4909090909090921</v>
      </c>
      <c r="D45" s="827">
        <v>111</v>
      </c>
      <c r="E45" s="819"/>
    </row>
    <row r="46" spans="1:5" ht="15" customHeight="1">
      <c r="A46" s="2204" t="s">
        <v>525</v>
      </c>
      <c r="B46" s="825" t="s">
        <v>223</v>
      </c>
      <c r="C46" s="826">
        <v>5.7014218009478661</v>
      </c>
      <c r="D46" s="827">
        <v>211</v>
      </c>
      <c r="E46" s="819"/>
    </row>
    <row r="47" spans="1:5" ht="15" customHeight="1">
      <c r="A47" s="2204"/>
      <c r="B47" s="825" t="s">
        <v>27</v>
      </c>
      <c r="C47" s="826">
        <v>5.1585365853658542</v>
      </c>
      <c r="D47" s="827">
        <v>164</v>
      </c>
      <c r="E47" s="819"/>
    </row>
    <row r="48" spans="1:5" ht="27.95" customHeight="1">
      <c r="A48" s="2204"/>
      <c r="B48" s="825" t="s">
        <v>526</v>
      </c>
      <c r="C48" s="826">
        <v>5.5744680851063846</v>
      </c>
      <c r="D48" s="827">
        <v>47</v>
      </c>
      <c r="E48" s="819"/>
    </row>
    <row r="49" spans="1:5" ht="15" customHeight="1">
      <c r="A49" s="2204"/>
      <c r="B49" s="825" t="s">
        <v>527</v>
      </c>
      <c r="C49" s="826">
        <v>5.1111111111111107</v>
      </c>
      <c r="D49" s="827">
        <v>9</v>
      </c>
      <c r="E49" s="819"/>
    </row>
    <row r="50" spans="1:5" ht="15" customHeight="1">
      <c r="A50" s="2204" t="s">
        <v>24</v>
      </c>
      <c r="B50" s="825" t="s">
        <v>27</v>
      </c>
      <c r="C50" s="826">
        <v>5.4505494505494454</v>
      </c>
      <c r="D50" s="827">
        <v>364</v>
      </c>
      <c r="E50" s="819"/>
    </row>
    <row r="51" spans="1:5" ht="15" customHeight="1">
      <c r="A51" s="2204"/>
      <c r="B51" s="825" t="s">
        <v>26</v>
      </c>
      <c r="C51" s="826">
        <v>5.6122448979591839</v>
      </c>
      <c r="D51" s="827">
        <v>50</v>
      </c>
      <c r="E51" s="819"/>
    </row>
    <row r="52" spans="1:5" ht="15" customHeight="1">
      <c r="A52" s="2204"/>
      <c r="B52" s="825" t="s">
        <v>25</v>
      </c>
      <c r="C52" s="826">
        <v>5.5263157894736832</v>
      </c>
      <c r="D52" s="827">
        <v>20</v>
      </c>
      <c r="E52" s="819"/>
    </row>
    <row r="53" spans="1:5" ht="15" customHeight="1">
      <c r="A53" s="2204" t="s">
        <v>522</v>
      </c>
      <c r="B53" s="825" t="s">
        <v>29</v>
      </c>
      <c r="C53" s="826">
        <v>5.6634146341463456</v>
      </c>
      <c r="D53" s="827">
        <v>207</v>
      </c>
      <c r="E53" s="819"/>
    </row>
    <row r="54" spans="1:5" ht="15" customHeight="1">
      <c r="A54" s="2204"/>
      <c r="B54" s="825" t="s">
        <v>30</v>
      </c>
      <c r="C54" s="826">
        <v>5.9375</v>
      </c>
      <c r="D54" s="827">
        <v>16</v>
      </c>
      <c r="E54" s="819"/>
    </row>
    <row r="55" spans="1:5" ht="15" customHeight="1">
      <c r="A55" s="2204"/>
      <c r="B55" s="825" t="s">
        <v>31</v>
      </c>
      <c r="C55" s="826">
        <v>5.251184834123225</v>
      </c>
      <c r="D55" s="827">
        <v>211</v>
      </c>
      <c r="E55" s="819"/>
    </row>
    <row r="56" spans="1:5" ht="15" customHeight="1">
      <c r="A56" s="2204" t="s">
        <v>523</v>
      </c>
      <c r="B56" s="825" t="s">
        <v>34</v>
      </c>
      <c r="C56" s="826">
        <v>5.4595588235294104</v>
      </c>
      <c r="D56" s="827">
        <v>272</v>
      </c>
      <c r="E56" s="819"/>
    </row>
    <row r="57" spans="1:5" ht="15" customHeight="1">
      <c r="A57" s="2204"/>
      <c r="B57" s="825" t="s">
        <v>33</v>
      </c>
      <c r="C57" s="826">
        <v>5.484276729559749</v>
      </c>
      <c r="D57" s="827">
        <v>159</v>
      </c>
      <c r="E57" s="819"/>
    </row>
    <row r="58" spans="1:5" ht="15" customHeight="1">
      <c r="A58" s="2204" t="s">
        <v>517</v>
      </c>
      <c r="B58" s="825" t="s">
        <v>39</v>
      </c>
      <c r="C58" s="826">
        <v>5.5563636363636348</v>
      </c>
      <c r="D58" s="827">
        <v>276</v>
      </c>
      <c r="E58" s="819"/>
    </row>
    <row r="59" spans="1:5" ht="15" customHeight="1">
      <c r="A59" s="2204"/>
      <c r="B59" s="825" t="s">
        <v>36</v>
      </c>
      <c r="C59" s="826">
        <v>4.9069767441860472</v>
      </c>
      <c r="D59" s="827">
        <v>86</v>
      </c>
      <c r="E59" s="819"/>
    </row>
    <row r="60" spans="1:5" ht="27.95" customHeight="1">
      <c r="A60" s="2204"/>
      <c r="B60" s="825" t="s">
        <v>37</v>
      </c>
      <c r="C60" s="826">
        <v>5.9361702127659575</v>
      </c>
      <c r="D60" s="827">
        <v>48</v>
      </c>
      <c r="E60" s="819"/>
    </row>
    <row r="61" spans="1:5" ht="15" customHeight="1">
      <c r="A61" s="2204"/>
      <c r="B61" s="825" t="s">
        <v>38</v>
      </c>
      <c r="C61" s="826">
        <v>5.6249999999999991</v>
      </c>
      <c r="D61" s="827">
        <v>24</v>
      </c>
      <c r="E61" s="819"/>
    </row>
    <row r="62" spans="1:5" ht="24.95" customHeight="1">
      <c r="A62" s="2204" t="s">
        <v>524</v>
      </c>
      <c r="B62" s="825" t="s">
        <v>40</v>
      </c>
      <c r="C62" s="826">
        <v>5.4790419161676605</v>
      </c>
      <c r="D62" s="827">
        <v>167</v>
      </c>
      <c r="E62" s="819"/>
    </row>
    <row r="63" spans="1:5" ht="24.95" customHeight="1">
      <c r="A63" s="2204"/>
      <c r="B63" s="825" t="s">
        <v>41</v>
      </c>
      <c r="C63" s="826">
        <v>5.4744525547445226</v>
      </c>
      <c r="D63" s="827">
        <v>137</v>
      </c>
      <c r="E63" s="819"/>
    </row>
    <row r="64" spans="1:5" ht="24.95" customHeight="1" thickBot="1">
      <c r="A64" s="2205"/>
      <c r="B64" s="828" t="s">
        <v>42</v>
      </c>
      <c r="C64" s="829">
        <v>5.4609375</v>
      </c>
      <c r="D64" s="830">
        <v>128</v>
      </c>
      <c r="E64" s="819"/>
    </row>
    <row r="69" spans="1:1">
      <c r="A69" s="48" t="s">
        <v>45</v>
      </c>
    </row>
    <row r="70" spans="1:1">
      <c r="A70" s="48" t="s">
        <v>46</v>
      </c>
    </row>
    <row r="71" spans="1:1">
      <c r="A71" s="48" t="s">
        <v>47</v>
      </c>
    </row>
    <row r="72" spans="1:1">
      <c r="A72" s="48" t="s">
        <v>122</v>
      </c>
    </row>
  </sheetData>
  <sortState ref="B46:D49">
    <sortCondition descending="1" ref="D46:D49"/>
  </sortState>
  <mergeCells count="12">
    <mergeCell ref="A58:A61"/>
    <mergeCell ref="A62:A64"/>
    <mergeCell ref="A30:B31"/>
    <mergeCell ref="C30:D30"/>
    <mergeCell ref="A33:A37"/>
    <mergeCell ref="A38:A39"/>
    <mergeCell ref="A40:A41"/>
    <mergeCell ref="A42:A45"/>
    <mergeCell ref="A46:A49"/>
    <mergeCell ref="A50:A52"/>
    <mergeCell ref="A53:A55"/>
    <mergeCell ref="A56:A57"/>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7030A0"/>
  </sheetPr>
  <dimension ref="A1:E36"/>
  <sheetViews>
    <sheetView workbookViewId="0">
      <selection activeCell="T24" sqref="T24"/>
    </sheetView>
  </sheetViews>
  <sheetFormatPr baseColWidth="10" defaultColWidth="8.7109375" defaultRowHeight="15"/>
  <sheetData>
    <row r="1" spans="1:5" ht="72" customHeight="1" thickTop="1">
      <c r="A1" s="2211" t="s">
        <v>183</v>
      </c>
      <c r="B1" s="2212"/>
      <c r="C1" s="2215" t="s">
        <v>121</v>
      </c>
      <c r="D1" s="2216"/>
      <c r="E1" s="1577"/>
    </row>
    <row r="2" spans="1:5" ht="25.5" thickBot="1">
      <c r="A2" s="2213"/>
      <c r="B2" s="2214"/>
      <c r="C2" s="1578" t="s">
        <v>399</v>
      </c>
      <c r="D2" s="1579" t="s">
        <v>391</v>
      </c>
      <c r="E2" s="1577"/>
    </row>
    <row r="3" spans="1:5" ht="15.75" thickTop="1">
      <c r="A3" s="1580" t="s">
        <v>392</v>
      </c>
      <c r="B3" s="1581" t="s">
        <v>65</v>
      </c>
      <c r="C3" s="1582">
        <v>5.4722222222222205</v>
      </c>
      <c r="D3" s="1583">
        <v>434</v>
      </c>
      <c r="E3" s="1577"/>
    </row>
    <row r="4" spans="1:5" ht="48">
      <c r="A4" s="2209" t="s">
        <v>8</v>
      </c>
      <c r="B4" s="1584" t="s">
        <v>397</v>
      </c>
      <c r="C4" s="1585">
        <v>5.3790322580645178</v>
      </c>
      <c r="D4" s="1586">
        <v>249</v>
      </c>
      <c r="E4" s="1577"/>
    </row>
    <row r="5" spans="1:5" ht="24">
      <c r="A5" s="2209"/>
      <c r="B5" s="1584" t="s">
        <v>395</v>
      </c>
      <c r="C5" s="1585">
        <v>5.7812499999999991</v>
      </c>
      <c r="D5" s="1586">
        <v>97</v>
      </c>
      <c r="E5" s="1577"/>
    </row>
    <row r="6" spans="1:5" ht="48">
      <c r="A6" s="2209"/>
      <c r="B6" s="1584" t="s">
        <v>393</v>
      </c>
      <c r="C6" s="1585">
        <v>5.3404255319148941</v>
      </c>
      <c r="D6" s="1586">
        <v>47</v>
      </c>
      <c r="E6" s="1577"/>
    </row>
    <row r="7" spans="1:5" ht="24">
      <c r="A7" s="2209"/>
      <c r="B7" s="1584" t="s">
        <v>394</v>
      </c>
      <c r="C7" s="1585">
        <v>5.5555555555555554</v>
      </c>
      <c r="D7" s="1586">
        <v>36</v>
      </c>
      <c r="E7" s="1577"/>
    </row>
    <row r="8" spans="1:5" ht="24">
      <c r="A8" s="2209"/>
      <c r="B8" s="1584" t="s">
        <v>396</v>
      </c>
      <c r="C8" s="1585">
        <v>4.8</v>
      </c>
      <c r="D8" s="1586">
        <v>5</v>
      </c>
      <c r="E8" s="1577"/>
    </row>
    <row r="9" spans="1:5">
      <c r="A9" s="2209" t="s">
        <v>9</v>
      </c>
      <c r="B9" s="1584" t="s">
        <v>11</v>
      </c>
      <c r="C9" s="1585">
        <v>5.4543080939947837</v>
      </c>
      <c r="D9" s="1586">
        <v>384</v>
      </c>
      <c r="E9" s="1577"/>
    </row>
    <row r="10" spans="1:5">
      <c r="A10" s="2209"/>
      <c r="B10" s="1584" t="s">
        <v>10</v>
      </c>
      <c r="C10" s="1585">
        <v>5.6122448979591821</v>
      </c>
      <c r="D10" s="1586">
        <v>50</v>
      </c>
      <c r="E10" s="1577"/>
    </row>
    <row r="11" spans="1:5" ht="60">
      <c r="A11" s="2209" t="s">
        <v>521</v>
      </c>
      <c r="B11" s="1584" t="s">
        <v>12</v>
      </c>
      <c r="C11" s="1585">
        <v>5.4347826086956523</v>
      </c>
      <c r="D11" s="1586">
        <v>23</v>
      </c>
      <c r="E11" s="1577"/>
    </row>
    <row r="12" spans="1:5" ht="168">
      <c r="A12" s="2209"/>
      <c r="B12" s="1584" t="s">
        <v>13</v>
      </c>
      <c r="C12" s="1585">
        <v>5.4743276283618583</v>
      </c>
      <c r="D12" s="1586">
        <v>410</v>
      </c>
      <c r="E12" s="1577"/>
    </row>
    <row r="13" spans="1:5" ht="36">
      <c r="A13" s="2209" t="s">
        <v>14</v>
      </c>
      <c r="B13" s="1584" t="s">
        <v>15</v>
      </c>
      <c r="C13" s="1585">
        <v>5.7014925373134329</v>
      </c>
      <c r="D13" s="1586">
        <v>68</v>
      </c>
      <c r="E13" s="1577"/>
    </row>
    <row r="14" spans="1:5" ht="48">
      <c r="A14" s="2209"/>
      <c r="B14" s="1584" t="s">
        <v>16</v>
      </c>
      <c r="C14" s="1585">
        <v>5.4552238805970159</v>
      </c>
      <c r="D14" s="1586">
        <v>134</v>
      </c>
      <c r="E14" s="1577"/>
    </row>
    <row r="15" spans="1:5" ht="48">
      <c r="A15" s="2209"/>
      <c r="B15" s="1584" t="s">
        <v>17</v>
      </c>
      <c r="C15" s="1585">
        <v>5.3471074380165282</v>
      </c>
      <c r="D15" s="1586">
        <v>121</v>
      </c>
      <c r="E15" s="1577"/>
    </row>
    <row r="16" spans="1:5" ht="24">
      <c r="A16" s="2209"/>
      <c r="B16" s="1584" t="s">
        <v>18</v>
      </c>
      <c r="C16" s="1585">
        <v>5.4909090909090938</v>
      </c>
      <c r="D16" s="1586">
        <v>111</v>
      </c>
      <c r="E16" s="1577"/>
    </row>
    <row r="17" spans="1:5">
      <c r="A17" s="2209" t="s">
        <v>525</v>
      </c>
      <c r="B17" s="1584" t="s">
        <v>223</v>
      </c>
      <c r="C17" s="1585">
        <v>5.701421800947867</v>
      </c>
      <c r="D17" s="1586">
        <v>211</v>
      </c>
      <c r="E17" s="1577"/>
    </row>
    <row r="18" spans="1:5">
      <c r="A18" s="2209"/>
      <c r="B18" s="1584" t="s">
        <v>27</v>
      </c>
      <c r="C18" s="1585">
        <v>5.1585365853658534</v>
      </c>
      <c r="D18" s="1586">
        <v>164</v>
      </c>
      <c r="E18" s="1577"/>
    </row>
    <row r="19" spans="1:5">
      <c r="A19" s="2209"/>
      <c r="B19" s="1584" t="s">
        <v>526</v>
      </c>
      <c r="C19" s="1585">
        <v>5.5744680851063819</v>
      </c>
      <c r="D19" s="1586">
        <v>47</v>
      </c>
      <c r="E19" s="1577"/>
    </row>
    <row r="20" spans="1:5">
      <c r="A20" s="2209"/>
      <c r="B20" s="1584" t="s">
        <v>527</v>
      </c>
      <c r="C20" s="1585">
        <v>5.1111111111111107</v>
      </c>
      <c r="D20" s="1586">
        <v>9</v>
      </c>
      <c r="E20" s="1577"/>
    </row>
    <row r="21" spans="1:5">
      <c r="A21" s="2209" t="s">
        <v>24</v>
      </c>
      <c r="B21" s="1584" t="s">
        <v>27</v>
      </c>
      <c r="C21" s="1585">
        <v>5.4505494505494507</v>
      </c>
      <c r="D21" s="1586">
        <v>364</v>
      </c>
      <c r="E21" s="1577"/>
    </row>
    <row r="22" spans="1:5">
      <c r="A22" s="2209"/>
      <c r="B22" s="1584" t="s">
        <v>26</v>
      </c>
      <c r="C22" s="1585">
        <v>5.6122448979591848</v>
      </c>
      <c r="D22" s="1586">
        <v>50</v>
      </c>
      <c r="E22" s="1577"/>
    </row>
    <row r="23" spans="1:5">
      <c r="A23" s="2209"/>
      <c r="B23" s="1584" t="s">
        <v>25</v>
      </c>
      <c r="C23" s="1585">
        <v>5.526315789473685</v>
      </c>
      <c r="D23" s="1586">
        <v>20</v>
      </c>
      <c r="E23" s="1577"/>
    </row>
    <row r="24" spans="1:5">
      <c r="A24" s="2209" t="s">
        <v>522</v>
      </c>
      <c r="B24" s="1584" t="s">
        <v>29</v>
      </c>
      <c r="C24" s="1585">
        <v>5.6634146341463376</v>
      </c>
      <c r="D24" s="1586">
        <v>207</v>
      </c>
      <c r="E24" s="1577"/>
    </row>
    <row r="25" spans="1:5">
      <c r="A25" s="2209"/>
      <c r="B25" s="1584" t="s">
        <v>30</v>
      </c>
      <c r="C25" s="1585">
        <v>5.9375</v>
      </c>
      <c r="D25" s="1586">
        <v>16</v>
      </c>
      <c r="E25" s="1577"/>
    </row>
    <row r="26" spans="1:5">
      <c r="A26" s="2209"/>
      <c r="B26" s="1584" t="s">
        <v>31</v>
      </c>
      <c r="C26" s="1585">
        <v>5.2511848341232223</v>
      </c>
      <c r="D26" s="1586">
        <v>211</v>
      </c>
      <c r="E26" s="1577"/>
    </row>
    <row r="27" spans="1:5">
      <c r="A27" s="2209" t="s">
        <v>523</v>
      </c>
      <c r="B27" s="1584" t="s">
        <v>34</v>
      </c>
      <c r="C27" s="1585">
        <v>5.4595588235294068</v>
      </c>
      <c r="D27" s="1586">
        <v>272</v>
      </c>
      <c r="E27" s="1577"/>
    </row>
    <row r="28" spans="1:5">
      <c r="A28" s="2209"/>
      <c r="B28" s="1584" t="s">
        <v>33</v>
      </c>
      <c r="C28" s="1585">
        <v>5.4842767295597481</v>
      </c>
      <c r="D28" s="1586">
        <v>159</v>
      </c>
      <c r="E28" s="1577"/>
    </row>
    <row r="29" spans="1:5" ht="24">
      <c r="A29" s="2209" t="s">
        <v>517</v>
      </c>
      <c r="B29" s="1584" t="s">
        <v>39</v>
      </c>
      <c r="C29" s="1585">
        <v>5.5666666666666629</v>
      </c>
      <c r="D29" s="1586">
        <v>271</v>
      </c>
      <c r="E29" s="1577"/>
    </row>
    <row r="30" spans="1:5" ht="48">
      <c r="A30" s="2209"/>
      <c r="B30" s="1584" t="s">
        <v>1665</v>
      </c>
      <c r="C30" s="1585">
        <v>4.906976744186049</v>
      </c>
      <c r="D30" s="1586">
        <v>86</v>
      </c>
      <c r="E30" s="1577"/>
    </row>
    <row r="31" spans="1:5" ht="60">
      <c r="A31" s="2209"/>
      <c r="B31" s="1584" t="s">
        <v>1666</v>
      </c>
      <c r="C31" s="1585">
        <v>5.9361702127659566</v>
      </c>
      <c r="D31" s="1586">
        <v>48</v>
      </c>
      <c r="E31" s="1577"/>
    </row>
    <row r="32" spans="1:5" ht="24">
      <c r="A32" s="2209"/>
      <c r="B32" s="1584" t="s">
        <v>1667</v>
      </c>
      <c r="C32" s="1585">
        <v>5.625</v>
      </c>
      <c r="D32" s="1586">
        <v>24</v>
      </c>
      <c r="E32" s="1577"/>
    </row>
    <row r="33" spans="1:5" ht="36">
      <c r="A33" s="2209"/>
      <c r="B33" s="1584" t="s">
        <v>1668</v>
      </c>
      <c r="C33" s="1585">
        <v>5</v>
      </c>
      <c r="D33" s="1586">
        <v>5</v>
      </c>
      <c r="E33" s="1577"/>
    </row>
    <row r="34" spans="1:5" ht="24">
      <c r="A34" s="2209" t="s">
        <v>524</v>
      </c>
      <c r="B34" s="1584" t="s">
        <v>40</v>
      </c>
      <c r="C34" s="1585">
        <v>5.4790419161676622</v>
      </c>
      <c r="D34" s="1586">
        <v>167</v>
      </c>
      <c r="E34" s="1577"/>
    </row>
    <row r="35" spans="1:5" ht="24">
      <c r="A35" s="2209"/>
      <c r="B35" s="1584" t="s">
        <v>41</v>
      </c>
      <c r="C35" s="1585">
        <v>5.4744525547445253</v>
      </c>
      <c r="D35" s="1586">
        <v>137</v>
      </c>
      <c r="E35" s="1577"/>
    </row>
    <row r="36" spans="1:5" ht="36.75" thickBot="1">
      <c r="A36" s="2210"/>
      <c r="B36" s="1587" t="s">
        <v>42</v>
      </c>
      <c r="C36" s="1588">
        <v>5.4609375</v>
      </c>
      <c r="D36" s="1589">
        <v>128</v>
      </c>
      <c r="E36" s="1577"/>
    </row>
  </sheetData>
  <mergeCells count="12">
    <mergeCell ref="A34:A36"/>
    <mergeCell ref="A1:B2"/>
    <mergeCell ref="C1:D1"/>
    <mergeCell ref="A4:A8"/>
    <mergeCell ref="A9:A10"/>
    <mergeCell ref="A11:A12"/>
    <mergeCell ref="A13:A16"/>
    <mergeCell ref="A17:A20"/>
    <mergeCell ref="A21:A23"/>
    <mergeCell ref="A24:A26"/>
    <mergeCell ref="A27:A28"/>
    <mergeCell ref="A29:A33"/>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4" tint="0.39997558519241921"/>
  </sheetPr>
  <dimension ref="A1:AB37"/>
  <sheetViews>
    <sheetView topLeftCell="D1" zoomScaleNormal="100" workbookViewId="0">
      <selection activeCell="V14" sqref="V14:AA14"/>
    </sheetView>
  </sheetViews>
  <sheetFormatPr baseColWidth="10" defaultColWidth="9.140625" defaultRowHeight="15"/>
  <cols>
    <col min="1" max="2" width="22.7109375" customWidth="1"/>
    <col min="3" max="9" width="13.5703125" customWidth="1"/>
    <col min="11" max="11" width="12.42578125" customWidth="1"/>
    <col min="21" max="21" width="14.140625" customWidth="1"/>
  </cols>
  <sheetData>
    <row r="1" spans="1:28" ht="15.75" thickBot="1"/>
    <row r="2" spans="1:28" ht="150.75" customHeight="1" thickTop="1" thickBot="1">
      <c r="A2" s="2219">
        <v>2017</v>
      </c>
      <c r="B2" s="2219"/>
      <c r="C2" s="1192" t="s">
        <v>123</v>
      </c>
      <c r="D2" s="1192" t="s">
        <v>124</v>
      </c>
      <c r="E2" s="1192" t="s">
        <v>114</v>
      </c>
      <c r="F2" s="1192" t="s">
        <v>116</v>
      </c>
      <c r="G2" s="1192" t="s">
        <v>125</v>
      </c>
      <c r="H2" s="2221" t="s">
        <v>121</v>
      </c>
      <c r="I2" s="2221"/>
      <c r="K2" s="256"/>
      <c r="L2" s="256"/>
      <c r="M2" s="256"/>
      <c r="U2" s="256" t="s">
        <v>1544</v>
      </c>
      <c r="V2" s="50">
        <v>6.1</v>
      </c>
      <c r="W2" s="52"/>
    </row>
    <row r="3" spans="1:28" ht="15" hidden="1" customHeight="1" thickBot="1">
      <c r="A3" s="2220"/>
      <c r="B3" s="2220"/>
      <c r="C3" s="831" t="s">
        <v>648</v>
      </c>
      <c r="D3" s="831" t="s">
        <v>648</v>
      </c>
      <c r="E3" s="831" t="s">
        <v>648</v>
      </c>
      <c r="F3" s="831" t="s">
        <v>648</v>
      </c>
      <c r="G3" s="831" t="s">
        <v>648</v>
      </c>
      <c r="H3" s="831" t="s">
        <v>648</v>
      </c>
      <c r="I3" s="831" t="s">
        <v>519</v>
      </c>
      <c r="U3" s="256" t="s">
        <v>1543</v>
      </c>
      <c r="V3" s="257">
        <v>6</v>
      </c>
    </row>
    <row r="4" spans="1:28" ht="15" customHeight="1" thickTop="1" thickBot="1">
      <c r="A4" s="832" t="s">
        <v>392</v>
      </c>
      <c r="B4" s="833" t="s">
        <v>65</v>
      </c>
      <c r="C4" s="834">
        <v>5.7962962962962949</v>
      </c>
      <c r="D4" s="834">
        <v>6.0046296296296271</v>
      </c>
      <c r="E4" s="834">
        <v>5.1481481481481506</v>
      </c>
      <c r="F4" s="834">
        <v>6.0462962962962994</v>
      </c>
      <c r="G4" s="834">
        <v>6.1157407407407431</v>
      </c>
      <c r="H4" s="834">
        <v>5.4722222222222241</v>
      </c>
      <c r="I4" s="835">
        <v>434</v>
      </c>
      <c r="U4" s="256" t="s">
        <v>1548</v>
      </c>
      <c r="V4" s="50">
        <v>6</v>
      </c>
      <c r="W4" s="52"/>
    </row>
    <row r="5" spans="1:28" ht="27.95" customHeight="1" thickTop="1" thickBot="1">
      <c r="A5" s="2217" t="s">
        <v>8</v>
      </c>
      <c r="B5" s="1190" t="s">
        <v>397</v>
      </c>
      <c r="C5" s="836">
        <v>5.7217741935483906</v>
      </c>
      <c r="D5" s="836">
        <v>5.935483870967742</v>
      </c>
      <c r="E5" s="836">
        <v>4.9112903225806415</v>
      </c>
      <c r="F5" s="836">
        <v>5.9435483870967749</v>
      </c>
      <c r="G5" s="836">
        <v>6.0725806451612927</v>
      </c>
      <c r="H5" s="836">
        <v>5.3790322580645187</v>
      </c>
      <c r="I5" s="837">
        <v>249</v>
      </c>
      <c r="J5" s="295">
        <f>SUM(C5:H5)/6</f>
        <v>5.6606182795698929</v>
      </c>
      <c r="U5" s="256" t="s">
        <v>1545</v>
      </c>
      <c r="V5" s="258">
        <v>5.8</v>
      </c>
      <c r="W5" s="51"/>
    </row>
    <row r="6" spans="1:28" ht="15" customHeight="1" thickTop="1" thickBot="1">
      <c r="A6" s="2217"/>
      <c r="B6" s="1190" t="s">
        <v>395</v>
      </c>
      <c r="C6" s="836">
        <v>5.9375000000000009</v>
      </c>
      <c r="D6" s="836">
        <v>6.1458333333333313</v>
      </c>
      <c r="E6" s="836">
        <v>5.7395833333333321</v>
      </c>
      <c r="F6" s="836">
        <v>6.15625</v>
      </c>
      <c r="G6" s="836">
        <v>6.1874999999999973</v>
      </c>
      <c r="H6" s="836">
        <v>5.7812500000000009</v>
      </c>
      <c r="I6" s="837">
        <v>97</v>
      </c>
      <c r="J6" s="295">
        <f t="shared" ref="J6:J9" si="0">SUM(C6:H6)/6</f>
        <v>5.9913194444444438</v>
      </c>
      <c r="U6" s="256" t="s">
        <v>1547</v>
      </c>
      <c r="V6" s="50">
        <v>5.5</v>
      </c>
      <c r="W6" s="52"/>
    </row>
    <row r="7" spans="1:28" ht="15" customHeight="1" thickTop="1" thickBot="1">
      <c r="A7" s="2217"/>
      <c r="B7" s="1190" t="s">
        <v>393</v>
      </c>
      <c r="C7" s="836">
        <v>5.7659574468085113</v>
      </c>
      <c r="D7" s="836">
        <v>6.1702127659574462</v>
      </c>
      <c r="E7" s="836">
        <v>5.297872340425533</v>
      </c>
      <c r="F7" s="836">
        <v>6.404255319148934</v>
      </c>
      <c r="G7" s="836">
        <v>6.3617021276595747</v>
      </c>
      <c r="H7" s="836">
        <v>5.3404255319148932</v>
      </c>
      <c r="I7" s="837">
        <v>47</v>
      </c>
      <c r="J7" s="295">
        <f t="shared" si="0"/>
        <v>5.8900709219858163</v>
      </c>
      <c r="U7" s="256" t="s">
        <v>353</v>
      </c>
      <c r="V7" s="50">
        <v>5.2815013404825724</v>
      </c>
      <c r="W7" s="52"/>
    </row>
    <row r="8" spans="1:28" ht="15" customHeight="1" thickTop="1">
      <c r="A8" s="2217"/>
      <c r="B8" s="1190" t="s">
        <v>394</v>
      </c>
      <c r="C8" s="836">
        <v>5.9444444444444438</v>
      </c>
      <c r="D8" s="836">
        <v>5.8333333333333339</v>
      </c>
      <c r="E8" s="836">
        <v>5.0555555555555554</v>
      </c>
      <c r="F8" s="836">
        <v>5.9444444444444446</v>
      </c>
      <c r="G8" s="836">
        <v>5.8611111111111116</v>
      </c>
      <c r="H8" s="836">
        <v>5.5555555555555536</v>
      </c>
      <c r="I8" s="837">
        <v>36</v>
      </c>
      <c r="J8" s="295">
        <f t="shared" si="0"/>
        <v>5.6990740740740735</v>
      </c>
      <c r="U8" s="256" t="s">
        <v>1546</v>
      </c>
      <c r="V8" s="50">
        <v>5.0999999999999996</v>
      </c>
      <c r="W8" s="52"/>
    </row>
    <row r="9" spans="1:28" ht="15" customHeight="1">
      <c r="A9" s="2217"/>
      <c r="B9" s="1190" t="s">
        <v>396</v>
      </c>
      <c r="C9" s="836">
        <v>6</v>
      </c>
      <c r="D9" s="836">
        <v>6.4</v>
      </c>
      <c r="E9" s="836">
        <v>4.8</v>
      </c>
      <c r="F9" s="836">
        <v>6.4</v>
      </c>
      <c r="G9" s="836">
        <v>6.4</v>
      </c>
      <c r="H9" s="836">
        <v>4.8</v>
      </c>
      <c r="I9" s="837">
        <v>5</v>
      </c>
      <c r="J9" s="295">
        <f t="shared" si="0"/>
        <v>5.8</v>
      </c>
    </row>
    <row r="10" spans="1:28" ht="15" customHeight="1">
      <c r="A10" s="2217" t="s">
        <v>9</v>
      </c>
      <c r="B10" s="1190" t="s">
        <v>11</v>
      </c>
      <c r="C10" s="836">
        <v>5.793733681462137</v>
      </c>
      <c r="D10" s="836">
        <v>6.0234986945169737</v>
      </c>
      <c r="E10" s="836">
        <v>5.1436031331592735</v>
      </c>
      <c r="F10" s="836">
        <v>6.0757180156657959</v>
      </c>
      <c r="G10" s="836">
        <v>6.1488250652741536</v>
      </c>
      <c r="H10" s="836">
        <v>5.4543080939947801</v>
      </c>
      <c r="I10" s="837">
        <v>384</v>
      </c>
    </row>
    <row r="11" spans="1:28" ht="15" customHeight="1">
      <c r="A11" s="2217"/>
      <c r="B11" s="1190" t="s">
        <v>10</v>
      </c>
      <c r="C11" s="836">
        <v>5.8163265306122449</v>
      </c>
      <c r="D11" s="836">
        <v>5.8571428571428577</v>
      </c>
      <c r="E11" s="836">
        <v>5.1836734693877542</v>
      </c>
      <c r="F11" s="836">
        <v>5.8163265306122423</v>
      </c>
      <c r="G11" s="836">
        <v>5.8571428571428577</v>
      </c>
      <c r="H11" s="836">
        <v>5.6122448979591839</v>
      </c>
      <c r="I11" s="837">
        <v>50</v>
      </c>
    </row>
    <row r="12" spans="1:28" ht="15" customHeight="1">
      <c r="A12" s="2217" t="s">
        <v>521</v>
      </c>
      <c r="B12" s="1190" t="s">
        <v>12</v>
      </c>
      <c r="C12" s="836">
        <v>5.8695652173913038</v>
      </c>
      <c r="D12" s="836">
        <v>6.0869565217391299</v>
      </c>
      <c r="E12" s="836">
        <v>5.3043478260869579</v>
      </c>
      <c r="F12" s="836">
        <v>6.1739130434782616</v>
      </c>
      <c r="G12" s="836">
        <v>6.2173913043478262</v>
      </c>
      <c r="H12" s="836">
        <v>5.4347826086956514</v>
      </c>
      <c r="I12" s="837">
        <v>23</v>
      </c>
    </row>
    <row r="13" spans="1:28" ht="57" customHeight="1">
      <c r="A13" s="2217"/>
      <c r="B13" s="1190" t="s">
        <v>13</v>
      </c>
      <c r="C13" s="836">
        <v>5.7921760391198074</v>
      </c>
      <c r="D13" s="836">
        <v>6.0000000000000018</v>
      </c>
      <c r="E13" s="836">
        <v>5.1393643031784855</v>
      </c>
      <c r="F13" s="836">
        <v>6.0391198044009764</v>
      </c>
      <c r="G13" s="836">
        <v>6.110024449877753</v>
      </c>
      <c r="H13" s="836">
        <v>5.4743276283618556</v>
      </c>
      <c r="I13" s="837">
        <v>410</v>
      </c>
    </row>
    <row r="14" spans="1:28" ht="78.75" customHeight="1">
      <c r="A14" s="2217" t="s">
        <v>14</v>
      </c>
      <c r="B14" s="1190" t="s">
        <v>15</v>
      </c>
      <c r="C14" s="836">
        <v>5.9552238805970159</v>
      </c>
      <c r="D14" s="836">
        <v>6.3283582089552253</v>
      </c>
      <c r="E14" s="836">
        <v>5.4925373134328366</v>
      </c>
      <c r="F14" s="836">
        <v>6.3731343283582076</v>
      </c>
      <c r="G14" s="836">
        <v>6.4776119402985088</v>
      </c>
      <c r="H14" s="836">
        <v>5.7014925373134329</v>
      </c>
      <c r="I14" s="837">
        <v>68</v>
      </c>
      <c r="V14" s="1229" t="s">
        <v>357</v>
      </c>
      <c r="W14" s="1229" t="s">
        <v>359</v>
      </c>
      <c r="X14" s="1229" t="s">
        <v>358</v>
      </c>
      <c r="Y14" s="1229" t="s">
        <v>1640</v>
      </c>
      <c r="Z14" s="1229" t="s">
        <v>356</v>
      </c>
      <c r="AA14" s="1229" t="s">
        <v>355</v>
      </c>
    </row>
    <row r="15" spans="1:28" ht="27.95" customHeight="1">
      <c r="A15" s="2217"/>
      <c r="B15" s="1190" t="s">
        <v>16</v>
      </c>
      <c r="C15" s="836">
        <v>5.7014925373134329</v>
      </c>
      <c r="D15" s="836">
        <v>5.9552238805970124</v>
      </c>
      <c r="E15" s="836">
        <v>5</v>
      </c>
      <c r="F15" s="836">
        <v>5.9850746268656678</v>
      </c>
      <c r="G15" s="836">
        <v>6.0149253731343233</v>
      </c>
      <c r="H15" s="836">
        <v>5.4552238805970132</v>
      </c>
      <c r="I15" s="837">
        <v>134</v>
      </c>
      <c r="V15" s="1227">
        <f t="shared" ref="V15:AA19" si="1">C5</f>
        <v>5.7217741935483906</v>
      </c>
      <c r="W15" s="1227">
        <f t="shared" si="1"/>
        <v>5.935483870967742</v>
      </c>
      <c r="X15" s="1227">
        <f t="shared" si="1"/>
        <v>4.9112903225806415</v>
      </c>
      <c r="Y15" s="1227">
        <f t="shared" si="1"/>
        <v>5.9435483870967749</v>
      </c>
      <c r="Z15" s="1227">
        <f t="shared" si="1"/>
        <v>6.0725806451612927</v>
      </c>
      <c r="AA15" s="1227">
        <f t="shared" si="1"/>
        <v>5.3790322580645187</v>
      </c>
      <c r="AB15" s="1190" t="s">
        <v>397</v>
      </c>
    </row>
    <row r="16" spans="1:28" ht="27.95" customHeight="1">
      <c r="A16" s="2217"/>
      <c r="B16" s="1190" t="s">
        <v>17</v>
      </c>
      <c r="C16" s="836">
        <v>5.7933884297520661</v>
      </c>
      <c r="D16" s="836">
        <v>5.884297520661157</v>
      </c>
      <c r="E16" s="836">
        <v>5.0000000000000009</v>
      </c>
      <c r="F16" s="836">
        <v>5.9504132231404929</v>
      </c>
      <c r="G16" s="836">
        <v>6.0578512396694224</v>
      </c>
      <c r="H16" s="836">
        <v>5.34710743801653</v>
      </c>
      <c r="I16" s="837">
        <v>121</v>
      </c>
      <c r="V16" s="1227">
        <f t="shared" si="1"/>
        <v>5.9375000000000009</v>
      </c>
      <c r="W16" s="1228">
        <f t="shared" si="1"/>
        <v>6.1458333333333313</v>
      </c>
      <c r="X16" s="1228">
        <f t="shared" si="1"/>
        <v>5.7395833333333321</v>
      </c>
      <c r="Y16" s="1228">
        <f t="shared" si="1"/>
        <v>6.15625</v>
      </c>
      <c r="Z16" s="1228">
        <f t="shared" si="1"/>
        <v>6.1874999999999973</v>
      </c>
      <c r="AA16" s="1228">
        <f t="shared" si="1"/>
        <v>5.7812500000000009</v>
      </c>
      <c r="AB16" s="1190" t="s">
        <v>395</v>
      </c>
    </row>
    <row r="17" spans="1:28" ht="15" customHeight="1">
      <c r="A17" s="2217"/>
      <c r="B17" s="1190" t="s">
        <v>18</v>
      </c>
      <c r="C17" s="836">
        <v>5.8181818181818175</v>
      </c>
      <c r="D17" s="836">
        <v>6</v>
      </c>
      <c r="E17" s="836">
        <v>5.2818181818181831</v>
      </c>
      <c r="F17" s="836">
        <v>6.0272727272727282</v>
      </c>
      <c r="G17" s="836">
        <v>6.0818181818181793</v>
      </c>
      <c r="H17" s="836">
        <v>5.4909090909090921</v>
      </c>
      <c r="I17" s="837">
        <v>111</v>
      </c>
      <c r="V17" s="1227">
        <f t="shared" si="1"/>
        <v>5.7659574468085113</v>
      </c>
      <c r="W17" s="1228">
        <f t="shared" si="1"/>
        <v>6.1702127659574462</v>
      </c>
      <c r="X17" s="1228">
        <f t="shared" si="1"/>
        <v>5.297872340425533</v>
      </c>
      <c r="Y17" s="1228">
        <f t="shared" si="1"/>
        <v>6.404255319148934</v>
      </c>
      <c r="Z17" s="1228">
        <f t="shared" si="1"/>
        <v>6.3617021276595747</v>
      </c>
      <c r="AA17" s="1228">
        <f t="shared" si="1"/>
        <v>5.3404255319148932</v>
      </c>
      <c r="AB17" s="1190" t="s">
        <v>393</v>
      </c>
    </row>
    <row r="18" spans="1:28" ht="15" customHeight="1">
      <c r="A18" s="2217" t="s">
        <v>525</v>
      </c>
      <c r="B18" s="1190" t="s">
        <v>223</v>
      </c>
      <c r="C18" s="836">
        <v>5.9052132701421778</v>
      </c>
      <c r="D18" s="836">
        <v>6.1374407582938364</v>
      </c>
      <c r="E18" s="836">
        <v>5.2464454976303303</v>
      </c>
      <c r="F18" s="836">
        <v>6.2132701421800896</v>
      </c>
      <c r="G18" s="836">
        <v>6.2417061611374427</v>
      </c>
      <c r="H18" s="836">
        <v>5.7014218009478661</v>
      </c>
      <c r="I18" s="837">
        <v>211</v>
      </c>
      <c r="J18" s="259">
        <f>SUM(C18:H18)/6</f>
        <v>5.9075829383886242</v>
      </c>
      <c r="V18" s="1227">
        <f t="shared" si="1"/>
        <v>5.9444444444444438</v>
      </c>
      <c r="W18" s="1228">
        <f t="shared" si="1"/>
        <v>5.8333333333333339</v>
      </c>
      <c r="X18" s="1228">
        <f t="shared" si="1"/>
        <v>5.0555555555555554</v>
      </c>
      <c r="Y18" s="1228">
        <f t="shared" si="1"/>
        <v>5.9444444444444446</v>
      </c>
      <c r="Z18" s="1228">
        <f t="shared" si="1"/>
        <v>5.8611111111111116</v>
      </c>
      <c r="AA18" s="1228">
        <f t="shared" si="1"/>
        <v>5.5555555555555536</v>
      </c>
      <c r="AB18" s="1190" t="s">
        <v>394</v>
      </c>
    </row>
    <row r="19" spans="1:28" ht="15" customHeight="1">
      <c r="A19" s="2217"/>
      <c r="B19" s="1190" t="s">
        <v>27</v>
      </c>
      <c r="C19" s="836">
        <v>5.6890243902438984</v>
      </c>
      <c r="D19" s="836">
        <v>5.8719512195121943</v>
      </c>
      <c r="E19" s="836">
        <v>4.9512195121951246</v>
      </c>
      <c r="F19" s="836">
        <v>5.8658536585365857</v>
      </c>
      <c r="G19" s="836">
        <v>6.0121951219512226</v>
      </c>
      <c r="H19" s="836">
        <v>5.1585365853658542</v>
      </c>
      <c r="I19" s="837">
        <v>164</v>
      </c>
      <c r="J19" s="259">
        <f>SUM(C19:H19)/6</f>
        <v>5.5914634146341458</v>
      </c>
      <c r="V19" s="1227">
        <f t="shared" si="1"/>
        <v>6</v>
      </c>
      <c r="W19" s="1228">
        <f t="shared" si="1"/>
        <v>6.4</v>
      </c>
      <c r="X19" s="1228">
        <f t="shared" si="1"/>
        <v>4.8</v>
      </c>
      <c r="Y19" s="1228">
        <f t="shared" si="1"/>
        <v>6.4</v>
      </c>
      <c r="Z19" s="1228">
        <f t="shared" si="1"/>
        <v>6.4</v>
      </c>
      <c r="AA19" s="1228">
        <f t="shared" si="1"/>
        <v>4.8</v>
      </c>
      <c r="AB19" s="1190" t="s">
        <v>396</v>
      </c>
    </row>
    <row r="20" spans="1:28" ht="27.95" customHeight="1">
      <c r="A20" s="2217"/>
      <c r="B20" s="1190" t="s">
        <v>526</v>
      </c>
      <c r="C20" s="836">
        <v>5.7234042553191484</v>
      </c>
      <c r="D20" s="836">
        <v>6.1276595744680868</v>
      </c>
      <c r="E20" s="836">
        <v>5.382978723404257</v>
      </c>
      <c r="F20" s="836">
        <v>6.1702127659574471</v>
      </c>
      <c r="G20" s="836">
        <v>6.2127659574468064</v>
      </c>
      <c r="H20" s="836">
        <v>5.5744680851063846</v>
      </c>
      <c r="I20" s="837">
        <v>47</v>
      </c>
      <c r="J20" s="259">
        <f>SUM(C20:H20)/6</f>
        <v>5.8652482269503556</v>
      </c>
    </row>
    <row r="21" spans="1:28" ht="15" customHeight="1">
      <c r="A21" s="2217"/>
      <c r="B21" s="1190" t="s">
        <v>527</v>
      </c>
      <c r="C21" s="836">
        <v>5.5555555555555554</v>
      </c>
      <c r="D21" s="836">
        <v>4.8888888888888893</v>
      </c>
      <c r="E21" s="836">
        <v>5.1111111111111107</v>
      </c>
      <c r="F21" s="836">
        <v>5</v>
      </c>
      <c r="G21" s="836">
        <v>4.666666666666667</v>
      </c>
      <c r="H21" s="836">
        <v>5.1111111111111107</v>
      </c>
      <c r="I21" s="837">
        <v>9</v>
      </c>
      <c r="J21" s="259">
        <f>SUM(C21:H21)/6</f>
        <v>5.0555555555555562</v>
      </c>
    </row>
    <row r="22" spans="1:28" ht="15" customHeight="1">
      <c r="A22" s="2217" t="s">
        <v>24</v>
      </c>
      <c r="B22" s="1190" t="s">
        <v>27</v>
      </c>
      <c r="C22" s="836">
        <v>5.8049450549450494</v>
      </c>
      <c r="D22" s="836">
        <v>6.0164835164835093</v>
      </c>
      <c r="E22" s="836">
        <v>5.1043956043956014</v>
      </c>
      <c r="F22" s="836">
        <v>6.0439560439560411</v>
      </c>
      <c r="G22" s="836">
        <v>6.137362637362636</v>
      </c>
      <c r="H22" s="836">
        <v>5.4505494505494454</v>
      </c>
      <c r="I22" s="837">
        <v>364</v>
      </c>
    </row>
    <row r="23" spans="1:28" ht="15" customHeight="1">
      <c r="A23" s="2217"/>
      <c r="B23" s="1190" t="s">
        <v>26</v>
      </c>
      <c r="C23" s="836">
        <v>5.7551020408163263</v>
      </c>
      <c r="D23" s="836">
        <v>5.9795918367346932</v>
      </c>
      <c r="E23" s="836">
        <v>5.3877551020408179</v>
      </c>
      <c r="F23" s="836">
        <v>6.1632653061224483</v>
      </c>
      <c r="G23" s="836">
        <v>6.1836734693877542</v>
      </c>
      <c r="H23" s="836">
        <v>5.6122448979591839</v>
      </c>
      <c r="I23" s="837">
        <v>50</v>
      </c>
    </row>
    <row r="24" spans="1:28" ht="15" customHeight="1">
      <c r="A24" s="2217"/>
      <c r="B24" s="1190" t="s">
        <v>25</v>
      </c>
      <c r="C24" s="836">
        <v>5.7368421052631584</v>
      </c>
      <c r="D24" s="836">
        <v>5.8421052631578938</v>
      </c>
      <c r="E24" s="836">
        <v>5.3684210526315796</v>
      </c>
      <c r="F24" s="836">
        <v>5.7894736842105257</v>
      </c>
      <c r="G24" s="836">
        <v>5.526315789473685</v>
      </c>
      <c r="H24" s="836">
        <v>5.5263157894736832</v>
      </c>
      <c r="I24" s="837">
        <v>20</v>
      </c>
      <c r="V24" s="322" t="s">
        <v>360</v>
      </c>
      <c r="W24" s="323"/>
      <c r="X24" s="323"/>
      <c r="Y24" s="323"/>
      <c r="Z24" s="323"/>
      <c r="AA24" s="323"/>
      <c r="AB24" s="323"/>
    </row>
    <row r="25" spans="1:28" ht="15" customHeight="1">
      <c r="A25" s="2217" t="s">
        <v>522</v>
      </c>
      <c r="B25" s="1190" t="s">
        <v>29</v>
      </c>
      <c r="C25" s="836">
        <v>5.8585365853658535</v>
      </c>
      <c r="D25" s="836">
        <v>6.082926829268291</v>
      </c>
      <c r="E25" s="836">
        <v>5.1658536585365811</v>
      </c>
      <c r="F25" s="836">
        <v>6.1365853658536578</v>
      </c>
      <c r="G25" s="836">
        <v>6.209756097560974</v>
      </c>
      <c r="H25" s="836">
        <v>5.6634146341463456</v>
      </c>
      <c r="I25" s="837">
        <v>207</v>
      </c>
      <c r="V25" s="322" t="s">
        <v>361</v>
      </c>
      <c r="W25" s="323"/>
      <c r="X25" s="323"/>
      <c r="Y25" s="323"/>
      <c r="Z25" s="323"/>
      <c r="AA25" s="323"/>
      <c r="AB25" s="323"/>
    </row>
    <row r="26" spans="1:28" ht="15" customHeight="1">
      <c r="A26" s="2217"/>
      <c r="B26" s="1190" t="s">
        <v>30</v>
      </c>
      <c r="C26" s="836">
        <v>5.8125</v>
      </c>
      <c r="D26" s="836">
        <v>5.875</v>
      </c>
      <c r="E26" s="836">
        <v>5.0000000000000009</v>
      </c>
      <c r="F26" s="836">
        <v>5.75</v>
      </c>
      <c r="G26" s="836">
        <v>5.375</v>
      </c>
      <c r="H26" s="836">
        <v>5.9375</v>
      </c>
      <c r="I26" s="837">
        <v>16</v>
      </c>
    </row>
    <row r="27" spans="1:28" ht="15" customHeight="1">
      <c r="A27" s="2217"/>
      <c r="B27" s="1190" t="s">
        <v>31</v>
      </c>
      <c r="C27" s="836">
        <v>5.7345971563981042</v>
      </c>
      <c r="D27" s="836">
        <v>5.9383886255924176</v>
      </c>
      <c r="E27" s="836">
        <v>5.1421800947867329</v>
      </c>
      <c r="F27" s="836">
        <v>5.981042654028438</v>
      </c>
      <c r="G27" s="836">
        <v>6.0805687203791461</v>
      </c>
      <c r="H27" s="836">
        <v>5.251184834123225</v>
      </c>
      <c r="I27" s="837">
        <v>211</v>
      </c>
    </row>
    <row r="28" spans="1:28" ht="15" customHeight="1">
      <c r="A28" s="2217" t="s">
        <v>523</v>
      </c>
      <c r="B28" s="1190" t="s">
        <v>34</v>
      </c>
      <c r="C28" s="836">
        <v>5.8051470588235263</v>
      </c>
      <c r="D28" s="836">
        <v>5.9963235294117645</v>
      </c>
      <c r="E28" s="836">
        <v>5.0919117647058778</v>
      </c>
      <c r="F28" s="836">
        <v>6.0808823529411713</v>
      </c>
      <c r="G28" s="836">
        <v>6.161764705882355</v>
      </c>
      <c r="H28" s="836">
        <v>5.4595588235294104</v>
      </c>
      <c r="I28" s="837">
        <v>272</v>
      </c>
    </row>
    <row r="29" spans="1:28" ht="15" customHeight="1">
      <c r="A29" s="2217"/>
      <c r="B29" s="1190" t="s">
        <v>33</v>
      </c>
      <c r="C29" s="836">
        <v>5.7798742138364805</v>
      </c>
      <c r="D29" s="836">
        <v>6.0314465408805047</v>
      </c>
      <c r="E29" s="836">
        <v>5.2389937106918216</v>
      </c>
      <c r="F29" s="836">
        <v>6.0000000000000027</v>
      </c>
      <c r="G29" s="836">
        <v>6.0440251572327046</v>
      </c>
      <c r="H29" s="836">
        <v>5.484276729559749</v>
      </c>
      <c r="I29" s="837">
        <v>159</v>
      </c>
    </row>
    <row r="30" spans="1:28" ht="15" customHeight="1">
      <c r="A30" s="2217" t="s">
        <v>517</v>
      </c>
      <c r="B30" s="1190" t="s">
        <v>39</v>
      </c>
      <c r="C30" s="836">
        <v>5.86909090909091</v>
      </c>
      <c r="D30" s="836">
        <v>6.0145454545454538</v>
      </c>
      <c r="E30" s="836">
        <v>5.2254545454545456</v>
      </c>
      <c r="F30" s="836">
        <v>6.0945454545454529</v>
      </c>
      <c r="G30" s="836">
        <v>6.1454545454545473</v>
      </c>
      <c r="H30" s="836">
        <v>5.5563636363636348</v>
      </c>
      <c r="I30" s="837">
        <v>276</v>
      </c>
      <c r="J30" s="295">
        <f>SUM(C30:H30)/6</f>
        <v>5.8175757575757574</v>
      </c>
    </row>
    <row r="31" spans="1:28" ht="15" customHeight="1">
      <c r="A31" s="2217"/>
      <c r="B31" s="1190" t="s">
        <v>36</v>
      </c>
      <c r="C31" s="836">
        <v>5.5697674418604661</v>
      </c>
      <c r="D31" s="836">
        <v>5.8488372093023271</v>
      </c>
      <c r="E31" s="836">
        <v>4.7558139534883708</v>
      </c>
      <c r="F31" s="836">
        <v>5.8837209302325597</v>
      </c>
      <c r="G31" s="836">
        <v>5.9651162790697674</v>
      </c>
      <c r="H31" s="836">
        <v>4.9069767441860472</v>
      </c>
      <c r="I31" s="837">
        <v>86</v>
      </c>
      <c r="J31" s="295">
        <f>SUM(C31:H31)/6</f>
        <v>5.4883720930232576</v>
      </c>
    </row>
    <row r="32" spans="1:28" ht="27.95" customHeight="1">
      <c r="A32" s="2217"/>
      <c r="B32" s="1190" t="s">
        <v>37</v>
      </c>
      <c r="C32" s="836">
        <v>5.9361702127659566</v>
      </c>
      <c r="D32" s="836">
        <v>6.3404255319148941</v>
      </c>
      <c r="E32" s="836">
        <v>5.2553191489361701</v>
      </c>
      <c r="F32" s="836">
        <v>6.0212765957446805</v>
      </c>
      <c r="G32" s="836">
        <v>6.4680851063829792</v>
      </c>
      <c r="H32" s="836">
        <v>5.9361702127659575</v>
      </c>
      <c r="I32" s="837">
        <v>48</v>
      </c>
      <c r="J32" s="295">
        <f>SUM(C32:H32)/6</f>
        <v>5.9929078014184398</v>
      </c>
    </row>
    <row r="33" spans="1:10" ht="15" customHeight="1">
      <c r="A33" s="2217"/>
      <c r="B33" s="1190" t="s">
        <v>38</v>
      </c>
      <c r="C33" s="836">
        <v>5.5</v>
      </c>
      <c r="D33" s="836">
        <v>5.7916666666666661</v>
      </c>
      <c r="E33" s="836">
        <v>5.4583333333333339</v>
      </c>
      <c r="F33" s="836">
        <v>6.1250000000000009</v>
      </c>
      <c r="G33" s="836">
        <v>5.625</v>
      </c>
      <c r="H33" s="836">
        <v>5.6249999999999991</v>
      </c>
      <c r="I33" s="837">
        <v>24</v>
      </c>
      <c r="J33" s="295">
        <f>SUM(C33:H33)/6</f>
        <v>5.6875</v>
      </c>
    </row>
    <row r="34" spans="1:10" ht="24.95" customHeight="1">
      <c r="A34" s="2217" t="s">
        <v>524</v>
      </c>
      <c r="B34" s="1190" t="s">
        <v>40</v>
      </c>
      <c r="C34" s="836">
        <v>5.8263473053892225</v>
      </c>
      <c r="D34" s="836">
        <v>6.0419161676646667</v>
      </c>
      <c r="E34" s="836">
        <v>5.2095808383233484</v>
      </c>
      <c r="F34" s="836">
        <v>6.0239520958083839</v>
      </c>
      <c r="G34" s="836">
        <v>6.1137724550898245</v>
      </c>
      <c r="H34" s="836">
        <v>5.4790419161676605</v>
      </c>
      <c r="I34" s="837">
        <v>167</v>
      </c>
    </row>
    <row r="35" spans="1:10" ht="24.95" customHeight="1">
      <c r="A35" s="2217"/>
      <c r="B35" s="1190" t="s">
        <v>41</v>
      </c>
      <c r="C35" s="836">
        <v>5.7153284671532836</v>
      </c>
      <c r="D35" s="836">
        <v>6.0510948905109485</v>
      </c>
      <c r="E35" s="836">
        <v>5.2335766423357644</v>
      </c>
      <c r="F35" s="836">
        <v>6.0583941605839406</v>
      </c>
      <c r="G35" s="836">
        <v>6.1094890510948892</v>
      </c>
      <c r="H35" s="836">
        <v>5.4744525547445226</v>
      </c>
      <c r="I35" s="837">
        <v>137</v>
      </c>
    </row>
    <row r="36" spans="1:10" ht="24.95" customHeight="1" thickBot="1">
      <c r="A36" s="2218"/>
      <c r="B36" s="1191" t="s">
        <v>42</v>
      </c>
      <c r="C36" s="838">
        <v>5.8437499999999982</v>
      </c>
      <c r="D36" s="838">
        <v>5.9062499999999991</v>
      </c>
      <c r="E36" s="838">
        <v>4.9765624999999982</v>
      </c>
      <c r="F36" s="838">
        <v>6.0624999999999991</v>
      </c>
      <c r="G36" s="838">
        <v>6.1250000000000009</v>
      </c>
      <c r="H36" s="838">
        <v>5.4609375</v>
      </c>
      <c r="I36" s="839">
        <v>128</v>
      </c>
    </row>
    <row r="37" spans="1:10" ht="15.75" thickTop="1"/>
  </sheetData>
  <sortState ref="U2:V8">
    <sortCondition descending="1" ref="V2:V8"/>
  </sortState>
  <mergeCells count="12">
    <mergeCell ref="A2:B3"/>
    <mergeCell ref="H2:I2"/>
    <mergeCell ref="A5:A9"/>
    <mergeCell ref="A10:A11"/>
    <mergeCell ref="A12:A13"/>
    <mergeCell ref="A30:A33"/>
    <mergeCell ref="A34:A36"/>
    <mergeCell ref="A14:A17"/>
    <mergeCell ref="A18:A21"/>
    <mergeCell ref="A22:A24"/>
    <mergeCell ref="A25:A27"/>
    <mergeCell ref="A28:A29"/>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7030A0"/>
  </sheetPr>
  <dimension ref="A1:R37"/>
  <sheetViews>
    <sheetView topLeftCell="E1" zoomScale="85" zoomScaleNormal="85" workbookViewId="0">
      <selection activeCell="K14" sqref="K14"/>
    </sheetView>
  </sheetViews>
  <sheetFormatPr baseColWidth="10" defaultColWidth="8.7109375" defaultRowHeight="15"/>
  <cols>
    <col min="3" max="9" width="18.42578125" customWidth="1"/>
    <col min="13" max="18" width="18.7109375" customWidth="1"/>
    <col min="27" max="28" width="9.140625" customWidth="1"/>
  </cols>
  <sheetData>
    <row r="1" spans="1:9" ht="117" customHeight="1" thickTop="1">
      <c r="A1" s="2224" t="s">
        <v>183</v>
      </c>
      <c r="B1" s="2225"/>
      <c r="C1" s="1607" t="s">
        <v>123</v>
      </c>
      <c r="D1" s="1608" t="s">
        <v>114</v>
      </c>
      <c r="E1" s="1608" t="s">
        <v>1797</v>
      </c>
      <c r="F1" s="1608" t="s">
        <v>125</v>
      </c>
      <c r="G1" s="1608" t="s">
        <v>116</v>
      </c>
      <c r="H1" s="1609" t="s">
        <v>121</v>
      </c>
      <c r="I1" s="1606"/>
    </row>
    <row r="2" spans="1:9" ht="15.75" thickBot="1">
      <c r="A2" s="2226"/>
      <c r="B2" s="2227"/>
      <c r="C2" s="1590" t="s">
        <v>399</v>
      </c>
      <c r="D2" s="1591" t="s">
        <v>399</v>
      </c>
      <c r="E2" s="1591" t="s">
        <v>399</v>
      </c>
      <c r="F2" s="1591" t="s">
        <v>399</v>
      </c>
      <c r="G2" s="1591" t="s">
        <v>399</v>
      </c>
      <c r="H2" s="1591" t="s">
        <v>399</v>
      </c>
      <c r="I2" s="1592" t="s">
        <v>391</v>
      </c>
    </row>
    <row r="3" spans="1:9" ht="15.75" thickTop="1">
      <c r="A3" s="1593" t="s">
        <v>392</v>
      </c>
      <c r="B3" s="1594" t="s">
        <v>65</v>
      </c>
      <c r="C3" s="1595">
        <v>5.7962962962963012</v>
      </c>
      <c r="D3" s="1596">
        <v>6.0046296296296271</v>
      </c>
      <c r="E3" s="1596">
        <v>5.1481481481481426</v>
      </c>
      <c r="F3" s="1596">
        <v>6.0462962962962985</v>
      </c>
      <c r="G3" s="1596">
        <v>6.1157407407407405</v>
      </c>
      <c r="H3" s="1596">
        <v>5.4722222222222205</v>
      </c>
      <c r="I3" s="1597">
        <v>434</v>
      </c>
    </row>
    <row r="4" spans="1:9" ht="48">
      <c r="A4" s="2222" t="s">
        <v>8</v>
      </c>
      <c r="B4" s="1598" t="s">
        <v>397</v>
      </c>
      <c r="C4" s="1599">
        <v>5.7217741935483879</v>
      </c>
      <c r="D4" s="1600">
        <v>5.9354838709677429</v>
      </c>
      <c r="E4" s="1600">
        <v>4.9112903225806495</v>
      </c>
      <c r="F4" s="1600">
        <v>5.9435483870967758</v>
      </c>
      <c r="G4" s="1600">
        <v>6.0725806451612936</v>
      </c>
      <c r="H4" s="1600">
        <v>5.3790322580645178</v>
      </c>
      <c r="I4" s="1601">
        <v>249</v>
      </c>
    </row>
    <row r="5" spans="1:9" ht="24">
      <c r="A5" s="2222"/>
      <c r="B5" s="1598" t="s">
        <v>395</v>
      </c>
      <c r="C5" s="1599">
        <v>5.9375</v>
      </c>
      <c r="D5" s="1600">
        <v>6.1458333333333321</v>
      </c>
      <c r="E5" s="1600">
        <v>5.7395833333333366</v>
      </c>
      <c r="F5" s="1600">
        <v>6.1562499999999991</v>
      </c>
      <c r="G5" s="1600">
        <v>6.1875</v>
      </c>
      <c r="H5" s="1600">
        <v>5.7812499999999991</v>
      </c>
      <c r="I5" s="1601">
        <v>97</v>
      </c>
    </row>
    <row r="6" spans="1:9" ht="48">
      <c r="A6" s="2222"/>
      <c r="B6" s="1598" t="s">
        <v>393</v>
      </c>
      <c r="C6" s="1599">
        <v>5.7659574468085104</v>
      </c>
      <c r="D6" s="1600">
        <v>6.1702127659574471</v>
      </c>
      <c r="E6" s="1600">
        <v>5.2978723404255321</v>
      </c>
      <c r="F6" s="1600">
        <v>6.4042553191489375</v>
      </c>
      <c r="G6" s="1600">
        <v>6.3617021276595755</v>
      </c>
      <c r="H6" s="1600">
        <v>5.3404255319148941</v>
      </c>
      <c r="I6" s="1601">
        <v>47</v>
      </c>
    </row>
    <row r="7" spans="1:9" ht="24">
      <c r="A7" s="2222"/>
      <c r="B7" s="1598" t="s">
        <v>394</v>
      </c>
      <c r="C7" s="1599">
        <v>5.9444444444444438</v>
      </c>
      <c r="D7" s="1600">
        <v>5.833333333333333</v>
      </c>
      <c r="E7" s="1600">
        <v>5.0555555555555571</v>
      </c>
      <c r="F7" s="1600">
        <v>5.9444444444444446</v>
      </c>
      <c r="G7" s="1600">
        <v>5.8611111111111125</v>
      </c>
      <c r="H7" s="1600">
        <v>5.5555555555555554</v>
      </c>
      <c r="I7" s="1601">
        <v>36</v>
      </c>
    </row>
    <row r="8" spans="1:9" ht="24">
      <c r="A8" s="2222"/>
      <c r="B8" s="1598" t="s">
        <v>396</v>
      </c>
      <c r="C8" s="1599">
        <v>6</v>
      </c>
      <c r="D8" s="1600">
        <v>6.4</v>
      </c>
      <c r="E8" s="1600">
        <v>4.8</v>
      </c>
      <c r="F8" s="1600">
        <v>6.4</v>
      </c>
      <c r="G8" s="1600">
        <v>6.4</v>
      </c>
      <c r="H8" s="1600">
        <v>4.8</v>
      </c>
      <c r="I8" s="1601">
        <v>5</v>
      </c>
    </row>
    <row r="9" spans="1:9">
      <c r="A9" s="2222" t="s">
        <v>9</v>
      </c>
      <c r="B9" s="1598" t="s">
        <v>11</v>
      </c>
      <c r="C9" s="1599">
        <v>5.7937336814621405</v>
      </c>
      <c r="D9" s="1600">
        <v>6.0234986945169746</v>
      </c>
      <c r="E9" s="1600">
        <v>5.1436031331592682</v>
      </c>
      <c r="F9" s="1600">
        <v>6.0757180156657897</v>
      </c>
      <c r="G9" s="1600">
        <v>6.1488250652741501</v>
      </c>
      <c r="H9" s="1600">
        <v>5.4543080939947837</v>
      </c>
      <c r="I9" s="1601">
        <v>384</v>
      </c>
    </row>
    <row r="10" spans="1:9">
      <c r="A10" s="2222"/>
      <c r="B10" s="1598" t="s">
        <v>10</v>
      </c>
      <c r="C10" s="1599">
        <v>5.816326530612244</v>
      </c>
      <c r="D10" s="1600">
        <v>5.8571428571428559</v>
      </c>
      <c r="E10" s="1600">
        <v>5.1836734693877551</v>
      </c>
      <c r="F10" s="1600">
        <v>5.816326530612244</v>
      </c>
      <c r="G10" s="1600">
        <v>5.8571428571428568</v>
      </c>
      <c r="H10" s="1600">
        <v>5.6122448979591821</v>
      </c>
      <c r="I10" s="1601">
        <v>50</v>
      </c>
    </row>
    <row r="11" spans="1:9" ht="60">
      <c r="A11" s="2222" t="s">
        <v>521</v>
      </c>
      <c r="B11" s="1598" t="s">
        <v>12</v>
      </c>
      <c r="C11" s="1599">
        <v>5.8695652173913047</v>
      </c>
      <c r="D11" s="1600">
        <v>6.086956521739129</v>
      </c>
      <c r="E11" s="1600">
        <v>5.304347826086957</v>
      </c>
      <c r="F11" s="1600">
        <v>6.173913043478259</v>
      </c>
      <c r="G11" s="1600">
        <v>6.2173913043478253</v>
      </c>
      <c r="H11" s="1600">
        <v>5.4347826086956523</v>
      </c>
      <c r="I11" s="1601">
        <v>23</v>
      </c>
    </row>
    <row r="12" spans="1:9" ht="168">
      <c r="A12" s="2222"/>
      <c r="B12" s="1598" t="s">
        <v>13</v>
      </c>
      <c r="C12" s="1599">
        <v>5.7921760391197985</v>
      </c>
      <c r="D12" s="1600">
        <v>6</v>
      </c>
      <c r="E12" s="1600">
        <v>5.1393643031784846</v>
      </c>
      <c r="F12" s="1600">
        <v>6.0391198044009808</v>
      </c>
      <c r="G12" s="1600">
        <v>6.1100244498777485</v>
      </c>
      <c r="H12" s="1600">
        <v>5.4743276283618583</v>
      </c>
      <c r="I12" s="1601">
        <v>410</v>
      </c>
    </row>
    <row r="13" spans="1:9" ht="36">
      <c r="A13" s="2222" t="s">
        <v>14</v>
      </c>
      <c r="B13" s="1598" t="s">
        <v>15</v>
      </c>
      <c r="C13" s="1599">
        <v>5.9552238805970141</v>
      </c>
      <c r="D13" s="1600">
        <v>6.3283582089552244</v>
      </c>
      <c r="E13" s="1600">
        <v>5.4925373134328357</v>
      </c>
      <c r="F13" s="1600">
        <v>6.3731343283582076</v>
      </c>
      <c r="G13" s="1600">
        <v>6.4776119402985062</v>
      </c>
      <c r="H13" s="1600">
        <v>5.7014925373134329</v>
      </c>
      <c r="I13" s="1601">
        <v>68</v>
      </c>
    </row>
    <row r="14" spans="1:9" ht="48">
      <c r="A14" s="2222"/>
      <c r="B14" s="1598" t="s">
        <v>16</v>
      </c>
      <c r="C14" s="1599">
        <v>5.701492537313432</v>
      </c>
      <c r="D14" s="1600">
        <v>5.9552238805970159</v>
      </c>
      <c r="E14" s="1600">
        <v>5.0000000000000027</v>
      </c>
      <c r="F14" s="1600">
        <v>5.9850746268656696</v>
      </c>
      <c r="G14" s="1600">
        <v>6.0149253731343295</v>
      </c>
      <c r="H14" s="1600">
        <v>5.4552238805970159</v>
      </c>
      <c r="I14" s="1601">
        <v>134</v>
      </c>
    </row>
    <row r="15" spans="1:9" ht="48">
      <c r="A15" s="2222"/>
      <c r="B15" s="1598" t="s">
        <v>17</v>
      </c>
      <c r="C15" s="1599">
        <v>5.7933884297520652</v>
      </c>
      <c r="D15" s="1600">
        <v>5.8842975206611561</v>
      </c>
      <c r="E15" s="1600">
        <v>5</v>
      </c>
      <c r="F15" s="1600">
        <v>5.9504132231404956</v>
      </c>
      <c r="G15" s="1600">
        <v>6.0578512396694206</v>
      </c>
      <c r="H15" s="1600">
        <v>5.3471074380165282</v>
      </c>
      <c r="I15" s="1601">
        <v>121</v>
      </c>
    </row>
    <row r="16" spans="1:9" ht="24">
      <c r="A16" s="2222"/>
      <c r="B16" s="1598" t="s">
        <v>18</v>
      </c>
      <c r="C16" s="1599">
        <v>5.8181818181818175</v>
      </c>
      <c r="D16" s="1600">
        <v>6</v>
      </c>
      <c r="E16" s="1600">
        <v>5.2818181818181822</v>
      </c>
      <c r="F16" s="1600">
        <v>6.0272727272727256</v>
      </c>
      <c r="G16" s="1600">
        <v>6.081818181818182</v>
      </c>
      <c r="H16" s="1600">
        <v>5.4909090909090938</v>
      </c>
      <c r="I16" s="1601">
        <v>111</v>
      </c>
    </row>
    <row r="17" spans="1:18">
      <c r="A17" s="2222" t="s">
        <v>525</v>
      </c>
      <c r="B17" s="1598" t="s">
        <v>223</v>
      </c>
      <c r="C17" s="1599">
        <v>5.9052132701421813</v>
      </c>
      <c r="D17" s="1600">
        <v>6.1374407582938382</v>
      </c>
      <c r="E17" s="1600">
        <v>5.2464454976303365</v>
      </c>
      <c r="F17" s="1600">
        <v>6.2132701421800958</v>
      </c>
      <c r="G17" s="1600">
        <v>6.2417061611374365</v>
      </c>
      <c r="H17" s="1600">
        <v>5.701421800947867</v>
      </c>
      <c r="I17" s="1601">
        <v>211</v>
      </c>
    </row>
    <row r="18" spans="1:18">
      <c r="A18" s="2222"/>
      <c r="B18" s="1598" t="s">
        <v>27</v>
      </c>
      <c r="C18" s="1599">
        <v>5.6890243902439011</v>
      </c>
      <c r="D18" s="1600">
        <v>5.8719512195121952</v>
      </c>
      <c r="E18" s="1600">
        <v>4.9512195121951219</v>
      </c>
      <c r="F18" s="1600">
        <v>5.8658536585365857</v>
      </c>
      <c r="G18" s="1600">
        <v>6.0121951219512191</v>
      </c>
      <c r="H18" s="1600">
        <v>5.1585365853658534</v>
      </c>
      <c r="I18" s="1601">
        <v>164</v>
      </c>
    </row>
    <row r="19" spans="1:18">
      <c r="A19" s="2222"/>
      <c r="B19" s="1598" t="s">
        <v>526</v>
      </c>
      <c r="C19" s="1599">
        <v>5.7234042553191484</v>
      </c>
      <c r="D19" s="1600">
        <v>6.1276595744680824</v>
      </c>
      <c r="E19" s="1600">
        <v>5.3829787234042561</v>
      </c>
      <c r="F19" s="1600">
        <v>6.1702127659574462</v>
      </c>
      <c r="G19" s="1600">
        <v>6.2127659574468064</v>
      </c>
      <c r="H19" s="1600">
        <v>5.5744680851063819</v>
      </c>
      <c r="I19" s="1601">
        <v>47</v>
      </c>
    </row>
    <row r="20" spans="1:18">
      <c r="A20" s="2222"/>
      <c r="B20" s="1598" t="s">
        <v>527</v>
      </c>
      <c r="C20" s="1599">
        <v>5.5555555555555562</v>
      </c>
      <c r="D20" s="1600">
        <v>4.8888888888888893</v>
      </c>
      <c r="E20" s="1600">
        <v>5.1111111111111107</v>
      </c>
      <c r="F20" s="1600">
        <v>5</v>
      </c>
      <c r="G20" s="1600">
        <v>4.666666666666667</v>
      </c>
      <c r="H20" s="1600">
        <v>5.1111111111111107</v>
      </c>
      <c r="I20" s="1601">
        <v>9</v>
      </c>
    </row>
    <row r="21" spans="1:18" ht="48.75">
      <c r="A21" s="2222" t="s">
        <v>24</v>
      </c>
      <c r="B21" s="1598" t="s">
        <v>27</v>
      </c>
      <c r="C21" s="1599">
        <v>5.8049450549450556</v>
      </c>
      <c r="D21" s="1600">
        <v>6.016483516483512</v>
      </c>
      <c r="E21" s="1600">
        <v>5.1043956043956076</v>
      </c>
      <c r="F21" s="1600">
        <v>6.0439560439560465</v>
      </c>
      <c r="G21" s="1600">
        <v>6.137362637362636</v>
      </c>
      <c r="H21" s="1600">
        <v>5.4505494505494507</v>
      </c>
      <c r="I21" s="1601">
        <v>364</v>
      </c>
      <c r="M21" s="1229" t="s">
        <v>357</v>
      </c>
      <c r="N21" s="1229" t="s">
        <v>359</v>
      </c>
      <c r="O21" s="1229" t="s">
        <v>358</v>
      </c>
      <c r="P21" s="1229" t="s">
        <v>1640</v>
      </c>
      <c r="Q21" s="1229" t="s">
        <v>356</v>
      </c>
      <c r="R21" s="1229" t="s">
        <v>355</v>
      </c>
    </row>
    <row r="22" spans="1:18">
      <c r="A22" s="2222"/>
      <c r="B22" s="1598" t="s">
        <v>26</v>
      </c>
      <c r="C22" s="1599">
        <v>5.7551020408163245</v>
      </c>
      <c r="D22" s="1600">
        <v>5.9795918367346941</v>
      </c>
      <c r="E22" s="1600">
        <v>5.387755102040817</v>
      </c>
      <c r="F22" s="1600">
        <v>6.1632653061224474</v>
      </c>
      <c r="G22" s="1600">
        <v>6.183673469387756</v>
      </c>
      <c r="H22" s="1600">
        <v>5.6122448979591848</v>
      </c>
      <c r="I22" s="1601">
        <v>50</v>
      </c>
    </row>
    <row r="23" spans="1:18">
      <c r="A23" s="2222"/>
      <c r="B23" s="1598" t="s">
        <v>25</v>
      </c>
      <c r="C23" s="1599">
        <v>5.7368421052631584</v>
      </c>
      <c r="D23" s="1600">
        <v>5.8421052631578938</v>
      </c>
      <c r="E23" s="1600">
        <v>5.3684210526315788</v>
      </c>
      <c r="F23" s="1600">
        <v>5.7894736842105265</v>
      </c>
      <c r="G23" s="1600">
        <v>5.526315789473685</v>
      </c>
      <c r="H23" s="1600">
        <v>5.526315789473685</v>
      </c>
      <c r="I23" s="1601">
        <v>20</v>
      </c>
    </row>
    <row r="24" spans="1:18">
      <c r="A24" s="2222" t="s">
        <v>522</v>
      </c>
      <c r="B24" s="1598" t="s">
        <v>29</v>
      </c>
      <c r="C24" s="1599">
        <v>5.8585365853658544</v>
      </c>
      <c r="D24" s="1600">
        <v>6.082926829268291</v>
      </c>
      <c r="E24" s="1600">
        <v>5.1658536585365846</v>
      </c>
      <c r="F24" s="1600">
        <v>6.1365853658536595</v>
      </c>
      <c r="G24" s="1600">
        <v>6.2097560975609776</v>
      </c>
      <c r="H24" s="1600">
        <v>5.6634146341463376</v>
      </c>
      <c r="I24" s="1601">
        <v>207</v>
      </c>
    </row>
    <row r="25" spans="1:18">
      <c r="A25" s="2222"/>
      <c r="B25" s="1598" t="s">
        <v>30</v>
      </c>
      <c r="C25" s="1599">
        <v>5.8125</v>
      </c>
      <c r="D25" s="1600">
        <v>5.875</v>
      </c>
      <c r="E25" s="1600">
        <v>5</v>
      </c>
      <c r="F25" s="1600">
        <v>5.75</v>
      </c>
      <c r="G25" s="1600">
        <v>5.3749999999999991</v>
      </c>
      <c r="H25" s="1600">
        <v>5.9375</v>
      </c>
      <c r="I25" s="1601">
        <v>16</v>
      </c>
    </row>
    <row r="26" spans="1:18">
      <c r="A26" s="2222"/>
      <c r="B26" s="1598" t="s">
        <v>31</v>
      </c>
      <c r="C26" s="1599">
        <v>5.7345971563981024</v>
      </c>
      <c r="D26" s="1600">
        <v>5.938388625592415</v>
      </c>
      <c r="E26" s="1600">
        <v>5.1421800947867284</v>
      </c>
      <c r="F26" s="1600">
        <v>5.9810426540284354</v>
      </c>
      <c r="G26" s="1600">
        <v>6.080568720379147</v>
      </c>
      <c r="H26" s="1600">
        <v>5.2511848341232223</v>
      </c>
      <c r="I26" s="1601">
        <v>211</v>
      </c>
    </row>
    <row r="27" spans="1:18">
      <c r="A27" s="2222" t="s">
        <v>523</v>
      </c>
      <c r="B27" s="1598" t="s">
        <v>34</v>
      </c>
      <c r="C27" s="1599">
        <v>5.8051470588235308</v>
      </c>
      <c r="D27" s="1600">
        <v>5.9963235294117654</v>
      </c>
      <c r="E27" s="1600">
        <v>5.091911764705876</v>
      </c>
      <c r="F27" s="1600">
        <v>6.0808823529411749</v>
      </c>
      <c r="G27" s="1600">
        <v>6.1617647058823497</v>
      </c>
      <c r="H27" s="1600">
        <v>5.4595588235294068</v>
      </c>
      <c r="I27" s="1601">
        <v>272</v>
      </c>
    </row>
    <row r="28" spans="1:18">
      <c r="A28" s="2222"/>
      <c r="B28" s="1598" t="s">
        <v>33</v>
      </c>
      <c r="C28" s="1599">
        <v>5.779874213836476</v>
      </c>
      <c r="D28" s="1600">
        <v>6.0314465408805011</v>
      </c>
      <c r="E28" s="1600">
        <v>5.2389937106918243</v>
      </c>
      <c r="F28" s="1600">
        <v>6</v>
      </c>
      <c r="G28" s="1600">
        <v>6.0440251572327064</v>
      </c>
      <c r="H28" s="1600">
        <v>5.4842767295597481</v>
      </c>
      <c r="I28" s="1601">
        <v>159</v>
      </c>
    </row>
    <row r="29" spans="1:18" ht="24">
      <c r="A29" s="2222" t="s">
        <v>517</v>
      </c>
      <c r="B29" s="1598" t="s">
        <v>39</v>
      </c>
      <c r="C29" s="1599">
        <v>5.8666666666666645</v>
      </c>
      <c r="D29" s="1600">
        <v>6.0185185185185111</v>
      </c>
      <c r="E29" s="1600">
        <v>5.207407407407409</v>
      </c>
      <c r="F29" s="1600">
        <v>6.1</v>
      </c>
      <c r="G29" s="1600">
        <v>6.1481481481481426</v>
      </c>
      <c r="H29" s="1600">
        <v>5.5666666666666629</v>
      </c>
      <c r="I29" s="1601">
        <v>271</v>
      </c>
    </row>
    <row r="30" spans="1:18" ht="48">
      <c r="A30" s="2222"/>
      <c r="B30" s="1598" t="s">
        <v>1665</v>
      </c>
      <c r="C30" s="1599">
        <v>5.5697674418604644</v>
      </c>
      <c r="D30" s="1600">
        <v>5.8488372093023262</v>
      </c>
      <c r="E30" s="1600">
        <v>4.7558139534883708</v>
      </c>
      <c r="F30" s="1600">
        <v>5.8837209302325579</v>
      </c>
      <c r="G30" s="1600">
        <v>5.9651162790697656</v>
      </c>
      <c r="H30" s="1600">
        <v>4.906976744186049</v>
      </c>
      <c r="I30" s="1601">
        <v>86</v>
      </c>
    </row>
    <row r="31" spans="1:18" ht="60">
      <c r="A31" s="2222"/>
      <c r="B31" s="1598" t="s">
        <v>1666</v>
      </c>
      <c r="C31" s="1599">
        <v>5.9361702127659566</v>
      </c>
      <c r="D31" s="1600">
        <v>6.3404255319148941</v>
      </c>
      <c r="E31" s="1600">
        <v>5.255319148936171</v>
      </c>
      <c r="F31" s="1600">
        <v>6.0212765957446814</v>
      </c>
      <c r="G31" s="1600">
        <v>6.4680851063829801</v>
      </c>
      <c r="H31" s="1600">
        <v>5.9361702127659566</v>
      </c>
      <c r="I31" s="1601">
        <v>48</v>
      </c>
    </row>
    <row r="32" spans="1:18" ht="24">
      <c r="A32" s="2222"/>
      <c r="B32" s="1598" t="s">
        <v>1667</v>
      </c>
      <c r="C32" s="1599">
        <v>5.5000000000000009</v>
      </c>
      <c r="D32" s="1600">
        <v>5.7916666666666661</v>
      </c>
      <c r="E32" s="1600">
        <v>5.458333333333333</v>
      </c>
      <c r="F32" s="1600">
        <v>6.125</v>
      </c>
      <c r="G32" s="1600">
        <v>5.6249999999999991</v>
      </c>
      <c r="H32" s="1600">
        <v>5.625</v>
      </c>
      <c r="I32" s="1601">
        <v>24</v>
      </c>
    </row>
    <row r="33" spans="1:9" ht="36">
      <c r="A33" s="2222"/>
      <c r="B33" s="1598" t="s">
        <v>1668</v>
      </c>
      <c r="C33" s="1599">
        <v>6</v>
      </c>
      <c r="D33" s="1600">
        <v>5.8</v>
      </c>
      <c r="E33" s="1600">
        <v>6.2</v>
      </c>
      <c r="F33" s="1600">
        <v>5.8</v>
      </c>
      <c r="G33" s="1600">
        <v>6</v>
      </c>
      <c r="H33" s="1600">
        <v>5</v>
      </c>
      <c r="I33" s="1601">
        <v>5</v>
      </c>
    </row>
    <row r="34" spans="1:9" ht="24">
      <c r="A34" s="2222" t="s">
        <v>524</v>
      </c>
      <c r="B34" s="1598" t="s">
        <v>40</v>
      </c>
      <c r="C34" s="1599">
        <v>5.826347305389219</v>
      </c>
      <c r="D34" s="1600">
        <v>6.0419161676646711</v>
      </c>
      <c r="E34" s="1600">
        <v>5.2095808383233537</v>
      </c>
      <c r="F34" s="1600">
        <v>6.0239520958083839</v>
      </c>
      <c r="G34" s="1600">
        <v>6.1137724550898191</v>
      </c>
      <c r="H34" s="1600">
        <v>5.4790419161676622</v>
      </c>
      <c r="I34" s="1601">
        <v>167</v>
      </c>
    </row>
    <row r="35" spans="1:9" ht="24">
      <c r="A35" s="2222"/>
      <c r="B35" s="1598" t="s">
        <v>41</v>
      </c>
      <c r="C35" s="1599">
        <v>5.7153284671532854</v>
      </c>
      <c r="D35" s="1600">
        <v>6.0510948905109503</v>
      </c>
      <c r="E35" s="1600">
        <v>5.233576642335767</v>
      </c>
      <c r="F35" s="1600">
        <v>6.0583941605839398</v>
      </c>
      <c r="G35" s="1600">
        <v>6.10948905109489</v>
      </c>
      <c r="H35" s="1600">
        <v>5.4744525547445253</v>
      </c>
      <c r="I35" s="1601">
        <v>137</v>
      </c>
    </row>
    <row r="36" spans="1:9" ht="36.75" thickBot="1">
      <c r="A36" s="2223"/>
      <c r="B36" s="1602" t="s">
        <v>42</v>
      </c>
      <c r="C36" s="1603">
        <v>5.8437499999999964</v>
      </c>
      <c r="D36" s="1604">
        <v>5.90625</v>
      </c>
      <c r="E36" s="1604">
        <v>4.9765624999999991</v>
      </c>
      <c r="F36" s="1604">
        <v>6.0625</v>
      </c>
      <c r="G36" s="1604">
        <v>6.1250000000000018</v>
      </c>
      <c r="H36" s="1604">
        <v>5.4609375</v>
      </c>
      <c r="I36" s="1605">
        <v>128</v>
      </c>
    </row>
    <row r="37" spans="1:9" ht="15.75" thickTop="1"/>
  </sheetData>
  <mergeCells count="11">
    <mergeCell ref="A34:A36"/>
    <mergeCell ref="A1:B2"/>
    <mergeCell ref="A4:A8"/>
    <mergeCell ref="A9:A10"/>
    <mergeCell ref="A11:A12"/>
    <mergeCell ref="A13:A16"/>
    <mergeCell ref="A17:A20"/>
    <mergeCell ref="A21:A23"/>
    <mergeCell ref="A24:A26"/>
    <mergeCell ref="A27:A28"/>
    <mergeCell ref="A29:A3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1:U36"/>
  <sheetViews>
    <sheetView zoomScale="70" zoomScaleNormal="70" workbookViewId="0">
      <selection activeCell="T24" sqref="T24"/>
    </sheetView>
  </sheetViews>
  <sheetFormatPr baseColWidth="10" defaultColWidth="9.140625" defaultRowHeight="15"/>
  <cols>
    <col min="1" max="1" width="21" customWidth="1"/>
    <col min="21" max="21" width="61" customWidth="1"/>
    <col min="22" max="22" width="13.28515625" bestFit="1" customWidth="1"/>
  </cols>
  <sheetData>
    <row r="1" spans="1:21">
      <c r="A1" s="260" t="s">
        <v>535</v>
      </c>
      <c r="B1" s="260" t="s">
        <v>536</v>
      </c>
      <c r="C1" s="260"/>
      <c r="D1" s="260"/>
      <c r="E1" s="260"/>
      <c r="F1" s="260"/>
      <c r="G1" s="260"/>
      <c r="H1" s="260"/>
      <c r="J1" t="s">
        <v>563</v>
      </c>
    </row>
    <row r="2" spans="1:21">
      <c r="A2" s="260" t="s">
        <v>537</v>
      </c>
      <c r="B2" s="260" t="s">
        <v>538</v>
      </c>
      <c r="C2" s="260"/>
      <c r="D2" s="260"/>
      <c r="E2" s="260"/>
      <c r="F2" s="260"/>
      <c r="G2" s="260"/>
      <c r="H2" s="260"/>
      <c r="J2" t="s">
        <v>562</v>
      </c>
    </row>
    <row r="4" spans="1:21" ht="15.75" thickBot="1"/>
    <row r="5" spans="1:21" ht="72.75" thickBot="1">
      <c r="A5" s="1846" t="s">
        <v>401</v>
      </c>
      <c r="B5" s="1847"/>
      <c r="C5" s="534" t="s">
        <v>402</v>
      </c>
      <c r="D5" s="534" t="s">
        <v>403</v>
      </c>
      <c r="E5" s="535" t="s">
        <v>474</v>
      </c>
      <c r="G5" s="534" t="s">
        <v>1594</v>
      </c>
      <c r="H5" s="534" t="s">
        <v>1595</v>
      </c>
      <c r="U5" s="1308"/>
    </row>
    <row r="6" spans="1:21" ht="15.75" thickTop="1">
      <c r="A6" s="1848" t="s">
        <v>392</v>
      </c>
      <c r="B6" s="1849"/>
      <c r="C6" s="317">
        <f>SUM(C24,E24,G24)</f>
        <v>460</v>
      </c>
      <c r="D6" s="317">
        <f>E24+G24</f>
        <v>434</v>
      </c>
      <c r="E6" s="536">
        <f>D6/C6</f>
        <v>0.94347826086956521</v>
      </c>
      <c r="G6" s="317">
        <v>26</v>
      </c>
      <c r="H6" s="317">
        <v>434</v>
      </c>
      <c r="U6" s="1308"/>
    </row>
    <row r="7" spans="1:21" ht="36">
      <c r="A7" s="1850" t="s">
        <v>8</v>
      </c>
      <c r="B7" s="318" t="s">
        <v>253</v>
      </c>
      <c r="C7" s="319">
        <f>SUM(C19,E19,G19)</f>
        <v>254</v>
      </c>
      <c r="D7" s="319">
        <f>E19+G19</f>
        <v>249</v>
      </c>
      <c r="E7" s="1385">
        <f t="shared" ref="E7:E13" si="0">D7/C7</f>
        <v>0.98031496062992129</v>
      </c>
      <c r="U7" s="1308"/>
    </row>
    <row r="8" spans="1:21" ht="36">
      <c r="A8" s="1850"/>
      <c r="B8" s="318" t="s">
        <v>254</v>
      </c>
      <c r="C8" s="319">
        <f t="shared" ref="C8:C11" si="1">SUM(C20,E20,G20)</f>
        <v>100</v>
      </c>
      <c r="D8" s="319">
        <f t="shared" ref="D8:D11" si="2">E20+G20</f>
        <v>97</v>
      </c>
      <c r="E8" s="1385">
        <f t="shared" si="0"/>
        <v>0.97</v>
      </c>
      <c r="U8" s="1308"/>
    </row>
    <row r="9" spans="1:21" ht="48">
      <c r="A9" s="1850"/>
      <c r="B9" s="318" t="s">
        <v>255</v>
      </c>
      <c r="C9" s="319">
        <f t="shared" si="1"/>
        <v>48</v>
      </c>
      <c r="D9" s="319">
        <f t="shared" si="2"/>
        <v>47</v>
      </c>
      <c r="E9" s="1385">
        <f t="shared" si="0"/>
        <v>0.97916666666666663</v>
      </c>
      <c r="U9" s="1308"/>
    </row>
    <row r="10" spans="1:21">
      <c r="A10" s="1850"/>
      <c r="B10" s="318" t="s">
        <v>256</v>
      </c>
      <c r="C10" s="319">
        <f t="shared" si="1"/>
        <v>53</v>
      </c>
      <c r="D10" s="319">
        <f t="shared" si="2"/>
        <v>36</v>
      </c>
      <c r="E10" s="1385">
        <f t="shared" si="0"/>
        <v>0.67924528301886788</v>
      </c>
      <c r="U10" s="1308"/>
    </row>
    <row r="11" spans="1:21" ht="36">
      <c r="A11" s="1850"/>
      <c r="B11" s="318" t="s">
        <v>257</v>
      </c>
      <c r="C11" s="319">
        <f t="shared" si="1"/>
        <v>5</v>
      </c>
      <c r="D11" s="319">
        <f t="shared" si="2"/>
        <v>5</v>
      </c>
      <c r="E11" s="1385">
        <f t="shared" si="0"/>
        <v>1</v>
      </c>
    </row>
    <row r="12" spans="1:21">
      <c r="A12" s="1850" t="s">
        <v>9</v>
      </c>
      <c r="B12" s="318" t="s">
        <v>11</v>
      </c>
      <c r="C12" s="319">
        <f>SUM(C25,E25,G25)</f>
        <v>405</v>
      </c>
      <c r="D12" s="319">
        <f>E25+G25</f>
        <v>384</v>
      </c>
      <c r="E12" s="1386">
        <f t="shared" si="0"/>
        <v>0.94814814814814818</v>
      </c>
    </row>
    <row r="13" spans="1:21" ht="15.75" thickBot="1">
      <c r="A13" s="1851"/>
      <c r="B13" s="537" t="s">
        <v>10</v>
      </c>
      <c r="C13" s="538">
        <f>SUM(C26,E26,G26)</f>
        <v>55</v>
      </c>
      <c r="D13" s="538">
        <f>E26+G26</f>
        <v>50</v>
      </c>
      <c r="E13" s="539">
        <f t="shared" si="0"/>
        <v>0.90909090909090906</v>
      </c>
    </row>
    <row r="15" spans="1:21" ht="15.75" thickBot="1"/>
    <row r="16" spans="1:21" ht="15.75" thickTop="1">
      <c r="A16" s="1852" t="s">
        <v>183</v>
      </c>
      <c r="B16" s="1852"/>
      <c r="C16" s="1844" t="s">
        <v>539</v>
      </c>
      <c r="D16" s="1844"/>
      <c r="E16" s="1844"/>
      <c r="F16" s="1844"/>
      <c r="G16" s="1844"/>
      <c r="H16" s="1844"/>
    </row>
    <row r="17" spans="1:8">
      <c r="A17" s="1853"/>
      <c r="B17" s="1853"/>
      <c r="C17" s="1845" t="s">
        <v>540</v>
      </c>
      <c r="D17" s="1845"/>
      <c r="E17" s="1845" t="s">
        <v>541</v>
      </c>
      <c r="F17" s="1845"/>
      <c r="G17" s="1845" t="s">
        <v>542</v>
      </c>
      <c r="H17" s="1845"/>
    </row>
    <row r="18" spans="1:8" ht="25.5" thickBot="1">
      <c r="A18" s="1854"/>
      <c r="B18" s="1854"/>
      <c r="C18" s="540" t="s">
        <v>519</v>
      </c>
      <c r="D18" s="540" t="s">
        <v>543</v>
      </c>
      <c r="E18" s="540" t="s">
        <v>519</v>
      </c>
      <c r="F18" s="540" t="s">
        <v>543</v>
      </c>
      <c r="G18" s="540" t="s">
        <v>519</v>
      </c>
      <c r="H18" s="540" t="s">
        <v>543</v>
      </c>
    </row>
    <row r="19" spans="1:8" ht="48.75" thickTop="1">
      <c r="A19" s="1841" t="s">
        <v>8</v>
      </c>
      <c r="B19" s="541" t="s">
        <v>397</v>
      </c>
      <c r="C19" s="542">
        <v>5</v>
      </c>
      <c r="D19" s="543">
        <v>0.19230769230769235</v>
      </c>
      <c r="E19" s="542">
        <v>15</v>
      </c>
      <c r="F19" s="543">
        <v>0.55555555555555558</v>
      </c>
      <c r="G19" s="542">
        <v>234</v>
      </c>
      <c r="H19" s="543">
        <v>0.57493857493857492</v>
      </c>
    </row>
    <row r="20" spans="1:8">
      <c r="A20" s="1842"/>
      <c r="B20" s="541" t="s">
        <v>395</v>
      </c>
      <c r="C20" s="542">
        <v>3</v>
      </c>
      <c r="D20" s="543">
        <v>0.11538461538461538</v>
      </c>
      <c r="E20" s="542">
        <v>3</v>
      </c>
      <c r="F20" s="543">
        <v>0.1111111111111111</v>
      </c>
      <c r="G20" s="542">
        <v>94</v>
      </c>
      <c r="H20" s="543">
        <v>0.23095823095823095</v>
      </c>
    </row>
    <row r="21" spans="1:8" ht="36">
      <c r="A21" s="1842"/>
      <c r="B21" s="541" t="s">
        <v>393</v>
      </c>
      <c r="C21" s="542">
        <v>1</v>
      </c>
      <c r="D21" s="543">
        <v>3.8461538461538464E-2</v>
      </c>
      <c r="E21" s="542">
        <v>0</v>
      </c>
      <c r="F21" s="543">
        <v>0</v>
      </c>
      <c r="G21" s="542">
        <v>47</v>
      </c>
      <c r="H21" s="543">
        <v>0.11547911547911548</v>
      </c>
    </row>
    <row r="22" spans="1:8" ht="24">
      <c r="A22" s="1842"/>
      <c r="B22" s="541" t="s">
        <v>394</v>
      </c>
      <c r="C22" s="542">
        <v>17</v>
      </c>
      <c r="D22" s="543">
        <v>0.65384615384615385</v>
      </c>
      <c r="E22" s="542">
        <v>6</v>
      </c>
      <c r="F22" s="543">
        <v>0.22222222222222221</v>
      </c>
      <c r="G22" s="542">
        <v>30</v>
      </c>
      <c r="H22" s="543">
        <v>7.3710073710073709E-2</v>
      </c>
    </row>
    <row r="23" spans="1:8" ht="24">
      <c r="A23" s="1842"/>
      <c r="B23" s="541" t="s">
        <v>396</v>
      </c>
      <c r="C23" s="542">
        <v>0</v>
      </c>
      <c r="D23" s="543">
        <v>0</v>
      </c>
      <c r="E23" s="542">
        <v>3</v>
      </c>
      <c r="F23" s="543">
        <v>0.1111111111111111</v>
      </c>
      <c r="G23" s="542">
        <v>2</v>
      </c>
      <c r="H23" s="544">
        <v>4.9140049140049139E-3</v>
      </c>
    </row>
    <row r="24" spans="1:8">
      <c r="A24" s="1842"/>
      <c r="B24" s="541" t="s">
        <v>518</v>
      </c>
      <c r="C24" s="542">
        <v>26</v>
      </c>
      <c r="D24" s="543">
        <v>1</v>
      </c>
      <c r="E24" s="542">
        <v>27</v>
      </c>
      <c r="F24" s="543">
        <v>1</v>
      </c>
      <c r="G24" s="542">
        <v>407</v>
      </c>
      <c r="H24" s="543">
        <v>1</v>
      </c>
    </row>
    <row r="25" spans="1:8">
      <c r="A25" s="1842" t="s">
        <v>9</v>
      </c>
      <c r="B25" s="541" t="s">
        <v>11</v>
      </c>
      <c r="C25" s="542">
        <v>21</v>
      </c>
      <c r="D25" s="543">
        <v>0.80769230769230771</v>
      </c>
      <c r="E25" s="542">
        <v>22</v>
      </c>
      <c r="F25" s="543">
        <v>0.81481481481481477</v>
      </c>
      <c r="G25" s="542">
        <v>362</v>
      </c>
      <c r="H25" s="543">
        <v>0.88943488943488946</v>
      </c>
    </row>
    <row r="26" spans="1:8">
      <c r="A26" s="1842"/>
      <c r="B26" s="541" t="s">
        <v>10</v>
      </c>
      <c r="C26" s="542">
        <v>5</v>
      </c>
      <c r="D26" s="543">
        <v>0.19230769230769235</v>
      </c>
      <c r="E26" s="542">
        <v>5</v>
      </c>
      <c r="F26" s="543">
        <v>0.1851851851851852</v>
      </c>
      <c r="G26" s="542">
        <v>45</v>
      </c>
      <c r="H26" s="543">
        <v>0.11056511056511056</v>
      </c>
    </row>
    <row r="27" spans="1:8" ht="15.75" thickBot="1">
      <c r="A27" s="1843"/>
      <c r="B27" s="545" t="s">
        <v>518</v>
      </c>
      <c r="C27" s="546">
        <v>26</v>
      </c>
      <c r="D27" s="547">
        <v>1</v>
      </c>
      <c r="E27" s="546">
        <v>27</v>
      </c>
      <c r="F27" s="547">
        <v>1</v>
      </c>
      <c r="G27" s="546">
        <v>407</v>
      </c>
      <c r="H27" s="547">
        <v>1</v>
      </c>
    </row>
    <row r="28" spans="1:8" ht="15.75" thickTop="1"/>
    <row r="30" spans="1:8" ht="15.75" customHeight="1">
      <c r="A30" s="1309" t="s">
        <v>1468</v>
      </c>
      <c r="B30" s="1310">
        <f>C30*100</f>
        <v>94.347826086956502</v>
      </c>
      <c r="C30">
        <v>0.94347826086956499</v>
      </c>
    </row>
    <row r="31" spans="1:8">
      <c r="A31" s="1309" t="s">
        <v>1474</v>
      </c>
      <c r="B31" s="1310">
        <f t="shared" ref="B31:B35" si="3">C31*100</f>
        <v>98.031496062992133</v>
      </c>
      <c r="C31">
        <v>0.98031496062992129</v>
      </c>
    </row>
    <row r="32" spans="1:8">
      <c r="A32" s="1309" t="s">
        <v>1475</v>
      </c>
      <c r="B32" s="1310">
        <f t="shared" si="3"/>
        <v>97</v>
      </c>
      <c r="C32">
        <v>0.97</v>
      </c>
    </row>
    <row r="33" spans="1:3">
      <c r="A33" s="1309" t="s">
        <v>1476</v>
      </c>
      <c r="B33" s="1310">
        <f t="shared" si="3"/>
        <v>97.916666666666657</v>
      </c>
      <c r="C33">
        <v>0.97916666666666663</v>
      </c>
    </row>
    <row r="34" spans="1:3" ht="30">
      <c r="A34" s="1312" t="s">
        <v>1609</v>
      </c>
      <c r="B34" s="1310">
        <f t="shared" si="3"/>
        <v>67.924528301886795</v>
      </c>
      <c r="C34">
        <v>0.67924528301886788</v>
      </c>
    </row>
    <row r="35" spans="1:3">
      <c r="A35" s="1309" t="s">
        <v>1478</v>
      </c>
      <c r="B35" s="1310">
        <f t="shared" si="3"/>
        <v>100</v>
      </c>
      <c r="C35">
        <v>1</v>
      </c>
    </row>
    <row r="36" spans="1:3">
      <c r="A36" t="s">
        <v>463</v>
      </c>
    </row>
  </sheetData>
  <mergeCells count="11">
    <mergeCell ref="A5:B5"/>
    <mergeCell ref="A6:B6"/>
    <mergeCell ref="A7:A11"/>
    <mergeCell ref="A12:A13"/>
    <mergeCell ref="A16:B18"/>
    <mergeCell ref="A19:A24"/>
    <mergeCell ref="A25:A27"/>
    <mergeCell ref="C16:H16"/>
    <mergeCell ref="C17:D17"/>
    <mergeCell ref="E17:F17"/>
    <mergeCell ref="G17:H17"/>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4" tint="0.39997558519241921"/>
  </sheetPr>
  <dimension ref="A1:V37"/>
  <sheetViews>
    <sheetView zoomScale="85" zoomScaleNormal="85" workbookViewId="0">
      <selection activeCell="T24" sqref="T24"/>
    </sheetView>
  </sheetViews>
  <sheetFormatPr baseColWidth="10" defaultColWidth="9.140625" defaultRowHeight="15"/>
  <cols>
    <col min="1" max="2" width="22.7109375" customWidth="1"/>
    <col min="3" max="8" width="13.5703125" customWidth="1"/>
    <col min="20" max="20" width="17.85546875" customWidth="1"/>
  </cols>
  <sheetData>
    <row r="1" spans="1:22" ht="15.75" thickBot="1"/>
    <row r="2" spans="1:22" ht="187.5" customHeight="1" thickTop="1" thickBot="1">
      <c r="A2" s="2230">
        <v>2017</v>
      </c>
      <c r="B2" s="2230"/>
      <c r="C2" s="1195" t="s">
        <v>126</v>
      </c>
      <c r="D2" s="1195" t="s">
        <v>127</v>
      </c>
      <c r="E2" s="1195" t="s">
        <v>128</v>
      </c>
      <c r="F2" s="1195" t="s">
        <v>129</v>
      </c>
      <c r="G2" s="2232" t="s">
        <v>130</v>
      </c>
      <c r="H2" s="2232"/>
      <c r="T2" s="256" t="s">
        <v>1549</v>
      </c>
      <c r="U2" s="843">
        <v>5.6782407407407414</v>
      </c>
    </row>
    <row r="3" spans="1:22" ht="15" customHeight="1" thickTop="1" thickBot="1">
      <c r="A3" s="2231"/>
      <c r="B3" s="2231"/>
      <c r="C3" s="840" t="s">
        <v>648</v>
      </c>
      <c r="D3" s="840" t="s">
        <v>648</v>
      </c>
      <c r="E3" s="840" t="s">
        <v>648</v>
      </c>
      <c r="F3" s="840" t="s">
        <v>648</v>
      </c>
      <c r="G3" s="840" t="s">
        <v>648</v>
      </c>
      <c r="H3" s="840" t="s">
        <v>519</v>
      </c>
      <c r="T3" s="256" t="s">
        <v>1546</v>
      </c>
      <c r="U3" s="843">
        <v>4.1759259259259283</v>
      </c>
    </row>
    <row r="4" spans="1:22" ht="15" customHeight="1" thickTop="1" thickBot="1">
      <c r="A4" s="841" t="s">
        <v>392</v>
      </c>
      <c r="B4" s="842" t="s">
        <v>65</v>
      </c>
      <c r="C4" s="843">
        <v>5.6782407407407414</v>
      </c>
      <c r="D4" s="843">
        <v>4.1759259259259283</v>
      </c>
      <c r="E4" s="843">
        <v>4.0439814814814827</v>
      </c>
      <c r="F4" s="843">
        <v>2.9884259259259278</v>
      </c>
      <c r="G4" s="843">
        <v>4</v>
      </c>
      <c r="H4" s="844">
        <v>434</v>
      </c>
      <c r="T4" s="256" t="s">
        <v>1547</v>
      </c>
      <c r="U4" s="53">
        <v>4</v>
      </c>
    </row>
    <row r="5" spans="1:22" ht="27.95" customHeight="1" thickTop="1" thickBot="1">
      <c r="A5" s="2228" t="s">
        <v>8</v>
      </c>
      <c r="B5" s="1193" t="s">
        <v>397</v>
      </c>
      <c r="C5" s="845">
        <v>5.4959677419354831</v>
      </c>
      <c r="D5" s="845">
        <v>3.6088709677419355</v>
      </c>
      <c r="E5" s="845">
        <v>3.5685483870967731</v>
      </c>
      <c r="F5" s="845">
        <v>2.3588709677419368</v>
      </c>
      <c r="G5" s="845">
        <v>3.2782258064516134</v>
      </c>
      <c r="H5" s="846">
        <v>249</v>
      </c>
      <c r="I5" s="295">
        <f>SUM(C5:G5)/5</f>
        <v>3.662096774193548</v>
      </c>
      <c r="T5" s="256" t="s">
        <v>1550</v>
      </c>
      <c r="U5" s="843">
        <v>4.0439814814814827</v>
      </c>
    </row>
    <row r="6" spans="1:22" ht="15" customHeight="1" thickTop="1">
      <c r="A6" s="2228"/>
      <c r="B6" s="1193" t="s">
        <v>395</v>
      </c>
      <c r="C6" s="845">
        <v>5.8750000000000018</v>
      </c>
      <c r="D6" s="845">
        <v>5.302083333333333</v>
      </c>
      <c r="E6" s="845">
        <v>4.6354166666666643</v>
      </c>
      <c r="F6" s="845">
        <v>4.145833333333333</v>
      </c>
      <c r="G6" s="845">
        <v>5.1875000000000036</v>
      </c>
      <c r="H6" s="846">
        <v>97</v>
      </c>
      <c r="I6" s="295">
        <f t="shared" ref="I6:I9" si="0">SUM(C6:G6)/5</f>
        <v>5.0291666666666668</v>
      </c>
      <c r="T6" s="256" t="s">
        <v>1551</v>
      </c>
      <c r="U6" s="843">
        <v>2.9884259259259278</v>
      </c>
    </row>
    <row r="7" spans="1:22" ht="15" customHeight="1">
      <c r="A7" s="2228"/>
      <c r="B7" s="1193" t="s">
        <v>393</v>
      </c>
      <c r="C7" s="845">
        <v>6.2340425531914896</v>
      </c>
      <c r="D7" s="845">
        <v>4.4042553191489358</v>
      </c>
      <c r="E7" s="845">
        <v>4.8723404255319149</v>
      </c>
      <c r="F7" s="845">
        <v>3.0851063829787235</v>
      </c>
      <c r="G7" s="845">
        <v>4.8085106382978724</v>
      </c>
      <c r="H7" s="846">
        <v>47</v>
      </c>
      <c r="I7" s="295">
        <f t="shared" si="0"/>
        <v>4.6808510638297864</v>
      </c>
    </row>
    <row r="8" spans="1:22" ht="15" customHeight="1">
      <c r="A8" s="2228"/>
      <c r="B8" s="1193" t="s">
        <v>394</v>
      </c>
      <c r="C8" s="845">
        <v>5.5555555555555554</v>
      </c>
      <c r="D8" s="845">
        <v>4.6111111111111116</v>
      </c>
      <c r="E8" s="845">
        <v>4.6111111111111125</v>
      </c>
      <c r="F8" s="845">
        <v>3.9722222222222223</v>
      </c>
      <c r="G8" s="845">
        <v>4.7222222222222214</v>
      </c>
      <c r="H8" s="846">
        <v>36</v>
      </c>
      <c r="I8" s="295">
        <f t="shared" si="0"/>
        <v>4.6944444444444446</v>
      </c>
    </row>
    <row r="9" spans="1:22" ht="15" customHeight="1">
      <c r="A9" s="2228"/>
      <c r="B9" s="1193" t="s">
        <v>396</v>
      </c>
      <c r="C9" s="845">
        <v>6.6</v>
      </c>
      <c r="D9" s="845">
        <v>5.4</v>
      </c>
      <c r="E9" s="845">
        <v>4.4000000000000004</v>
      </c>
      <c r="F9" s="845">
        <v>4</v>
      </c>
      <c r="G9" s="845">
        <v>4.2</v>
      </c>
      <c r="H9" s="846">
        <v>5</v>
      </c>
      <c r="I9" s="295">
        <f t="shared" si="0"/>
        <v>4.92</v>
      </c>
    </row>
    <row r="10" spans="1:22" ht="15" customHeight="1">
      <c r="A10" s="2228" t="s">
        <v>9</v>
      </c>
      <c r="B10" s="1193" t="s">
        <v>11</v>
      </c>
      <c r="C10" s="845">
        <v>5.6657963446475224</v>
      </c>
      <c r="D10" s="845">
        <v>4.154046997389031</v>
      </c>
      <c r="E10" s="845">
        <v>4.0417754569190611</v>
      </c>
      <c r="F10" s="845">
        <v>2.9738903394255876</v>
      </c>
      <c r="G10" s="845">
        <v>3.9242819843342041</v>
      </c>
      <c r="H10" s="846">
        <v>384</v>
      </c>
    </row>
    <row r="11" spans="1:22" ht="15" customHeight="1">
      <c r="A11" s="2228"/>
      <c r="B11" s="1193" t="s">
        <v>10</v>
      </c>
      <c r="C11" s="845">
        <v>5.7755102040816331</v>
      </c>
      <c r="D11" s="845">
        <v>4.3469387755102034</v>
      </c>
      <c r="E11" s="845">
        <v>4.0612244897959178</v>
      </c>
      <c r="F11" s="845">
        <v>3.1020408163265296</v>
      </c>
      <c r="G11" s="845">
        <v>4.591836734693878</v>
      </c>
      <c r="H11" s="846">
        <v>50</v>
      </c>
    </row>
    <row r="12" spans="1:22" ht="15" customHeight="1">
      <c r="A12" s="2228" t="s">
        <v>521</v>
      </c>
      <c r="B12" s="1193" t="s">
        <v>12</v>
      </c>
      <c r="C12" s="845">
        <v>5.5217391304347823</v>
      </c>
      <c r="D12" s="845">
        <v>3.7826086956521747</v>
      </c>
      <c r="E12" s="845">
        <v>3.5217391304347827</v>
      </c>
      <c r="F12" s="845">
        <v>2.8695652173913047</v>
      </c>
      <c r="G12" s="845">
        <v>4.1304347826086953</v>
      </c>
      <c r="H12" s="846">
        <v>23</v>
      </c>
      <c r="V12" s="256" t="s">
        <v>1549</v>
      </c>
    </row>
    <row r="13" spans="1:22" ht="57" customHeight="1">
      <c r="A13" s="2228"/>
      <c r="B13" s="1193" t="s">
        <v>13</v>
      </c>
      <c r="C13" s="845">
        <v>5.6870415647921755</v>
      </c>
      <c r="D13" s="845">
        <v>4.1980440097799496</v>
      </c>
      <c r="E13" s="845">
        <v>4.0733496332518344</v>
      </c>
      <c r="F13" s="845">
        <v>2.9951100244498825</v>
      </c>
      <c r="G13" s="845">
        <v>3.9926650366748211</v>
      </c>
      <c r="H13" s="846">
        <v>410</v>
      </c>
      <c r="V13" s="256" t="s">
        <v>1546</v>
      </c>
    </row>
    <row r="14" spans="1:22" ht="15" customHeight="1">
      <c r="A14" s="2228" t="s">
        <v>14</v>
      </c>
      <c r="B14" s="1193" t="s">
        <v>15</v>
      </c>
      <c r="C14" s="845">
        <v>5.6865671641791034</v>
      </c>
      <c r="D14" s="845">
        <v>3.895522388059701</v>
      </c>
      <c r="E14" s="845">
        <v>3.9104477611940309</v>
      </c>
      <c r="F14" s="845">
        <v>2.8208955223880596</v>
      </c>
      <c r="G14" s="845">
        <v>3.8955223880597019</v>
      </c>
      <c r="H14" s="846">
        <v>68</v>
      </c>
      <c r="V14" s="256" t="s">
        <v>1550</v>
      </c>
    </row>
    <row r="15" spans="1:22" ht="27.95" customHeight="1">
      <c r="A15" s="2228"/>
      <c r="B15" s="1193" t="s">
        <v>16</v>
      </c>
      <c r="C15" s="845">
        <v>5.6492537313432827</v>
      </c>
      <c r="D15" s="845">
        <v>4.179104477611939</v>
      </c>
      <c r="E15" s="845">
        <v>4.2164179104477606</v>
      </c>
      <c r="F15" s="845">
        <v>2.8805970149253732</v>
      </c>
      <c r="G15" s="845">
        <v>4.0149253731343268</v>
      </c>
      <c r="H15" s="846">
        <v>134</v>
      </c>
      <c r="V15" s="256" t="s">
        <v>1547</v>
      </c>
    </row>
    <row r="16" spans="1:22" ht="27.95" customHeight="1">
      <c r="A16" s="2228"/>
      <c r="B16" s="1193" t="s">
        <v>17</v>
      </c>
      <c r="C16" s="845">
        <v>5.6942148760330555</v>
      </c>
      <c r="D16" s="845">
        <v>4.2644628099173536</v>
      </c>
      <c r="E16" s="845">
        <v>4.0082644628099162</v>
      </c>
      <c r="F16" s="845">
        <v>2.991735537190082</v>
      </c>
      <c r="G16" s="845">
        <v>4.0826446280991764</v>
      </c>
      <c r="H16" s="846">
        <v>121</v>
      </c>
      <c r="V16" s="256" t="s">
        <v>1551</v>
      </c>
    </row>
    <row r="17" spans="1:8" ht="15" customHeight="1">
      <c r="A17" s="2228"/>
      <c r="B17" s="1193" t="s">
        <v>18</v>
      </c>
      <c r="C17" s="845">
        <v>5.6909090909090905</v>
      </c>
      <c r="D17" s="845">
        <v>4.2454545454545443</v>
      </c>
      <c r="E17" s="845">
        <v>3.9545454545454564</v>
      </c>
      <c r="F17" s="845">
        <v>3.2181818181818183</v>
      </c>
      <c r="G17" s="845">
        <v>3.9545454545454546</v>
      </c>
      <c r="H17" s="846">
        <v>111</v>
      </c>
    </row>
    <row r="18" spans="1:8" ht="15" customHeight="1">
      <c r="A18" s="2228" t="s">
        <v>525</v>
      </c>
      <c r="B18" s="1193" t="s">
        <v>223</v>
      </c>
      <c r="C18" s="845">
        <v>5.9289099526066344</v>
      </c>
      <c r="D18" s="845">
        <v>4.7156398104265422</v>
      </c>
      <c r="E18" s="845">
        <v>4.3981042654028455</v>
      </c>
      <c r="F18" s="845">
        <v>3.2890995260663503</v>
      </c>
      <c r="G18" s="845">
        <v>4.3507109004739286</v>
      </c>
      <c r="H18" s="846">
        <v>211</v>
      </c>
    </row>
    <row r="19" spans="1:8" ht="15" customHeight="1">
      <c r="A19" s="2228"/>
      <c r="B19" s="1193" t="s">
        <v>27</v>
      </c>
      <c r="C19" s="845">
        <v>5.4329268292682933</v>
      </c>
      <c r="D19" s="845">
        <v>3.4390243902439028</v>
      </c>
      <c r="E19" s="845">
        <v>3.7195121951219505</v>
      </c>
      <c r="F19" s="845">
        <v>2.6036585365853662</v>
      </c>
      <c r="G19" s="845">
        <v>3.6646341463414647</v>
      </c>
      <c r="H19" s="846">
        <v>164</v>
      </c>
    </row>
    <row r="20" spans="1:8" ht="27.95" customHeight="1">
      <c r="A20" s="2228"/>
      <c r="B20" s="1193" t="s">
        <v>526</v>
      </c>
      <c r="C20" s="845">
        <v>5.7446808510638299</v>
      </c>
      <c r="D20" s="845">
        <v>4.3829787234042561</v>
      </c>
      <c r="E20" s="845">
        <v>3.7021276595744683</v>
      </c>
      <c r="F20" s="845">
        <v>2.9787234042553195</v>
      </c>
      <c r="G20" s="845">
        <v>3.7234042553191493</v>
      </c>
      <c r="H20" s="846">
        <v>47</v>
      </c>
    </row>
    <row r="21" spans="1:8" ht="15" customHeight="1">
      <c r="A21" s="2228"/>
      <c r="B21" s="1193" t="s">
        <v>527</v>
      </c>
      <c r="C21" s="845">
        <v>4.2222222222222223</v>
      </c>
      <c r="D21" s="845">
        <v>4.1111111111111107</v>
      </c>
      <c r="E21" s="845">
        <v>3.5555555555555554</v>
      </c>
      <c r="F21" s="845">
        <v>3.2222222222222219</v>
      </c>
      <c r="G21" s="845">
        <v>3.6666666666666665</v>
      </c>
      <c r="H21" s="846">
        <v>9</v>
      </c>
    </row>
    <row r="22" spans="1:8" ht="15" customHeight="1">
      <c r="A22" s="2228" t="s">
        <v>24</v>
      </c>
      <c r="B22" s="1193" t="s">
        <v>27</v>
      </c>
      <c r="C22" s="845">
        <v>5.6950549450549444</v>
      </c>
      <c r="D22" s="845">
        <v>4.1373626373626369</v>
      </c>
      <c r="E22" s="845">
        <v>4.0906593406593412</v>
      </c>
      <c r="F22" s="845">
        <v>2.9697802197802199</v>
      </c>
      <c r="G22" s="845">
        <v>4.0686813186813175</v>
      </c>
      <c r="H22" s="846">
        <v>364</v>
      </c>
    </row>
    <row r="23" spans="1:8" ht="15" customHeight="1">
      <c r="A23" s="2228"/>
      <c r="B23" s="1193" t="s">
        <v>26</v>
      </c>
      <c r="C23" s="845">
        <v>5.6938775510204085</v>
      </c>
      <c r="D23" s="845">
        <v>4.3265306122448974</v>
      </c>
      <c r="E23" s="845">
        <v>3.6734693877551026</v>
      </c>
      <c r="F23" s="845">
        <v>2.9795918367346945</v>
      </c>
      <c r="G23" s="845">
        <v>3.7755102040816326</v>
      </c>
      <c r="H23" s="846">
        <v>50</v>
      </c>
    </row>
    <row r="24" spans="1:8" ht="15" customHeight="1">
      <c r="A24" s="2228"/>
      <c r="B24" s="1193" t="s">
        <v>25</v>
      </c>
      <c r="C24" s="845">
        <v>5.3157894736842115</v>
      </c>
      <c r="D24" s="845">
        <v>4.5263157894736841</v>
      </c>
      <c r="E24" s="845">
        <v>4.1052631578947372</v>
      </c>
      <c r="F24" s="845">
        <v>3.3684210526315788</v>
      </c>
      <c r="G24" s="845">
        <v>3.2631578947368425</v>
      </c>
      <c r="H24" s="846">
        <v>20</v>
      </c>
    </row>
    <row r="25" spans="1:8" ht="15" customHeight="1">
      <c r="A25" s="2228" t="s">
        <v>522</v>
      </c>
      <c r="B25" s="1193" t="s">
        <v>29</v>
      </c>
      <c r="C25" s="845">
        <v>5.8243902439024362</v>
      </c>
      <c r="D25" s="845">
        <v>4.6243902439024405</v>
      </c>
      <c r="E25" s="845">
        <v>4.126829268292683</v>
      </c>
      <c r="F25" s="845">
        <v>3.1609756097560977</v>
      </c>
      <c r="G25" s="845">
        <v>4.0975609756097571</v>
      </c>
      <c r="H25" s="846">
        <v>207</v>
      </c>
    </row>
    <row r="26" spans="1:8" ht="15" customHeight="1">
      <c r="A26" s="2228"/>
      <c r="B26" s="1193" t="s">
        <v>30</v>
      </c>
      <c r="C26" s="845">
        <v>5.125</v>
      </c>
      <c r="D26" s="845">
        <v>5.3124999999999991</v>
      </c>
      <c r="E26" s="845">
        <v>4.4375</v>
      </c>
      <c r="F26" s="845">
        <v>3.875</v>
      </c>
      <c r="G26" s="845">
        <v>4.8750000000000009</v>
      </c>
      <c r="H26" s="846">
        <v>16</v>
      </c>
    </row>
    <row r="27" spans="1:8" ht="15" customHeight="1">
      <c r="A27" s="2228"/>
      <c r="B27" s="1193" t="s">
        <v>31</v>
      </c>
      <c r="C27" s="845">
        <v>5.5781990521326996</v>
      </c>
      <c r="D27" s="845">
        <v>3.6540284360189559</v>
      </c>
      <c r="E27" s="845">
        <v>3.9336492890995269</v>
      </c>
      <c r="F27" s="845">
        <v>2.7535545023696679</v>
      </c>
      <c r="G27" s="845">
        <v>3.8388625592417038</v>
      </c>
      <c r="H27" s="846">
        <v>211</v>
      </c>
    </row>
    <row r="28" spans="1:8" ht="15" customHeight="1">
      <c r="A28" s="2228" t="s">
        <v>523</v>
      </c>
      <c r="B28" s="1193" t="s">
        <v>34</v>
      </c>
      <c r="C28" s="845">
        <v>5.6911764705882337</v>
      </c>
      <c r="D28" s="845">
        <v>4.1360294117647065</v>
      </c>
      <c r="E28" s="845">
        <v>3.9522058823529389</v>
      </c>
      <c r="F28" s="845">
        <v>2.9080882352941186</v>
      </c>
      <c r="G28" s="845">
        <v>3.9117647058823528</v>
      </c>
      <c r="H28" s="846">
        <v>272</v>
      </c>
    </row>
    <row r="29" spans="1:8" ht="15" customHeight="1">
      <c r="A29" s="2228"/>
      <c r="B29" s="1193" t="s">
        <v>33</v>
      </c>
      <c r="C29" s="845">
        <v>5.6729559748427665</v>
      </c>
      <c r="D29" s="845">
        <v>4.2578616352201237</v>
      </c>
      <c r="E29" s="845">
        <v>4.2075471698113214</v>
      </c>
      <c r="F29" s="845">
        <v>3.1383647798742151</v>
      </c>
      <c r="G29" s="845">
        <v>4.1698113207547189</v>
      </c>
      <c r="H29" s="846">
        <v>159</v>
      </c>
    </row>
    <row r="30" spans="1:8" ht="15" customHeight="1">
      <c r="A30" s="2228" t="s">
        <v>517</v>
      </c>
      <c r="B30" s="1193" t="s">
        <v>39</v>
      </c>
      <c r="C30" s="845">
        <v>5.7490909090909117</v>
      </c>
      <c r="D30" s="845">
        <v>4.5018181818181819</v>
      </c>
      <c r="E30" s="845">
        <v>4.2545454545454522</v>
      </c>
      <c r="F30" s="845">
        <v>3.2436363636363619</v>
      </c>
      <c r="G30" s="845">
        <v>4.2436363636363676</v>
      </c>
      <c r="H30" s="846">
        <v>276</v>
      </c>
    </row>
    <row r="31" spans="1:8" ht="15" customHeight="1">
      <c r="A31" s="2228"/>
      <c r="B31" s="1193" t="s">
        <v>36</v>
      </c>
      <c r="C31" s="845">
        <v>5.5348837209302344</v>
      </c>
      <c r="D31" s="845">
        <v>3.2093023255813957</v>
      </c>
      <c r="E31" s="845">
        <v>3.5232558139534897</v>
      </c>
      <c r="F31" s="845">
        <v>2.36046511627907</v>
      </c>
      <c r="G31" s="845">
        <v>3.4534883720930232</v>
      </c>
      <c r="H31" s="846">
        <v>86</v>
      </c>
    </row>
    <row r="32" spans="1:8" ht="27.95" customHeight="1">
      <c r="A32" s="2228"/>
      <c r="B32" s="1193" t="s">
        <v>37</v>
      </c>
      <c r="C32" s="845">
        <v>5.6382978723404271</v>
      </c>
      <c r="D32" s="845">
        <v>3.9574468085106389</v>
      </c>
      <c r="E32" s="845">
        <v>3.7234042553191493</v>
      </c>
      <c r="F32" s="845">
        <v>2.4255319148936176</v>
      </c>
      <c r="G32" s="845">
        <v>3.5106382978723412</v>
      </c>
      <c r="H32" s="846">
        <v>48</v>
      </c>
    </row>
    <row r="33" spans="1:8" ht="15" customHeight="1">
      <c r="A33" s="2228"/>
      <c r="B33" s="1193" t="s">
        <v>38</v>
      </c>
      <c r="C33" s="845">
        <v>5.4583333333333339</v>
      </c>
      <c r="D33" s="845">
        <v>4.3333333333333321</v>
      </c>
      <c r="E33" s="845">
        <v>4.125</v>
      </c>
      <c r="F33" s="845">
        <v>3.416666666666667</v>
      </c>
      <c r="G33" s="845">
        <v>4.125</v>
      </c>
      <c r="H33" s="846">
        <v>24</v>
      </c>
    </row>
    <row r="34" spans="1:8" ht="24.95" customHeight="1">
      <c r="A34" s="2228" t="s">
        <v>524</v>
      </c>
      <c r="B34" s="1193" t="s">
        <v>40</v>
      </c>
      <c r="C34" s="845">
        <v>5.5748502994011986</v>
      </c>
      <c r="D34" s="845">
        <v>4.2814371257485018</v>
      </c>
      <c r="E34" s="845">
        <v>4.0359281437125771</v>
      </c>
      <c r="F34" s="845">
        <v>2.9041916167664654</v>
      </c>
      <c r="G34" s="845">
        <v>3.8323353293413187</v>
      </c>
      <c r="H34" s="846">
        <v>167</v>
      </c>
    </row>
    <row r="35" spans="1:8" ht="24.95" customHeight="1">
      <c r="A35" s="2228"/>
      <c r="B35" s="1193" t="s">
        <v>41</v>
      </c>
      <c r="C35" s="845">
        <v>5.7445255474452548</v>
      </c>
      <c r="D35" s="845">
        <v>4.3941605839416047</v>
      </c>
      <c r="E35" s="845">
        <v>4.1605839416058403</v>
      </c>
      <c r="F35" s="845">
        <v>3.2554744525547439</v>
      </c>
      <c r="G35" s="845">
        <v>4.116788321167884</v>
      </c>
      <c r="H35" s="846">
        <v>137</v>
      </c>
    </row>
    <row r="36" spans="1:8" ht="24.95" customHeight="1" thickBot="1">
      <c r="A36" s="2229"/>
      <c r="B36" s="1194" t="s">
        <v>42</v>
      </c>
      <c r="C36" s="847">
        <v>5.7421874999999991</v>
      </c>
      <c r="D36" s="847">
        <v>3.8046875000000022</v>
      </c>
      <c r="E36" s="847">
        <v>3.9296874999999973</v>
      </c>
      <c r="F36" s="847">
        <v>2.8125000000000009</v>
      </c>
      <c r="G36" s="847">
        <v>4.0937500000000018</v>
      </c>
      <c r="H36" s="848">
        <v>128</v>
      </c>
    </row>
    <row r="37" spans="1:8" ht="15.75" thickTop="1"/>
  </sheetData>
  <sortState ref="T2:U6">
    <sortCondition descending="1" ref="U2:U6"/>
  </sortState>
  <mergeCells count="12">
    <mergeCell ref="A2:B3"/>
    <mergeCell ref="G2:H2"/>
    <mergeCell ref="A5:A9"/>
    <mergeCell ref="A10:A11"/>
    <mergeCell ref="A12:A13"/>
    <mergeCell ref="A30:A33"/>
    <mergeCell ref="A34:A36"/>
    <mergeCell ref="A14:A17"/>
    <mergeCell ref="A18:A21"/>
    <mergeCell ref="A22:A24"/>
    <mergeCell ref="A25:A27"/>
    <mergeCell ref="A28:A29"/>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5" tint="0.79998168889431442"/>
  </sheetPr>
  <dimension ref="A4:F266"/>
  <sheetViews>
    <sheetView topLeftCell="A118" zoomScaleNormal="100" workbookViewId="0">
      <selection activeCell="F10" sqref="F10"/>
    </sheetView>
  </sheetViews>
  <sheetFormatPr baseColWidth="10" defaultColWidth="9.140625" defaultRowHeight="15"/>
  <cols>
    <col min="1" max="2" width="14.140625" style="163" customWidth="1"/>
    <col min="3" max="3" width="61.140625" style="854" customWidth="1"/>
    <col min="4" max="16384" width="9.140625" style="163"/>
  </cols>
  <sheetData>
    <row r="4" spans="1:6">
      <c r="A4" s="2233"/>
      <c r="B4" s="2233"/>
      <c r="C4" s="2233"/>
      <c r="D4" s="2233"/>
      <c r="E4" s="2233"/>
      <c r="F4" s="2233"/>
    </row>
    <row r="5" spans="1:6">
      <c r="B5" s="853">
        <v>2017</v>
      </c>
    </row>
    <row r="6" spans="1:6" ht="33.75" customHeight="1" thickBot="1">
      <c r="B6" s="2234" t="s">
        <v>193</v>
      </c>
      <c r="C6" s="2234"/>
      <c r="D6" s="849"/>
    </row>
    <row r="7" spans="1:6" ht="16.5" thickTop="1" thickBot="1">
      <c r="B7" s="2235" t="s">
        <v>183</v>
      </c>
      <c r="C7" s="2235"/>
      <c r="D7" s="849"/>
    </row>
    <row r="8" spans="1:6" ht="21" customHeight="1" thickTop="1">
      <c r="B8" s="2236" t="s">
        <v>534</v>
      </c>
      <c r="C8" s="852" t="s">
        <v>65</v>
      </c>
      <c r="D8" s="849"/>
    </row>
    <row r="9" spans="1:6">
      <c r="B9" s="2237"/>
      <c r="C9" s="850" t="s">
        <v>194</v>
      </c>
      <c r="D9" s="849"/>
    </row>
    <row r="10" spans="1:6" ht="24">
      <c r="B10" s="2237"/>
      <c r="C10" s="850" t="s">
        <v>706</v>
      </c>
      <c r="D10" s="849"/>
    </row>
    <row r="11" spans="1:6" ht="24">
      <c r="B11" s="2237"/>
      <c r="C11" s="850" t="s">
        <v>707</v>
      </c>
      <c r="D11" s="849"/>
    </row>
    <row r="12" spans="1:6">
      <c r="B12" s="2237"/>
      <c r="C12" s="850" t="s">
        <v>708</v>
      </c>
      <c r="D12" s="849"/>
    </row>
    <row r="13" spans="1:6" ht="24">
      <c r="B13" s="2237"/>
      <c r="C13" s="850" t="s">
        <v>709</v>
      </c>
      <c r="D13" s="849"/>
    </row>
    <row r="14" spans="1:6">
      <c r="B14" s="2237"/>
      <c r="C14" s="850" t="s">
        <v>710</v>
      </c>
      <c r="D14" s="849"/>
    </row>
    <row r="15" spans="1:6" ht="24">
      <c r="B15" s="2237"/>
      <c r="C15" s="850" t="s">
        <v>711</v>
      </c>
      <c r="D15" s="849"/>
    </row>
    <row r="16" spans="1:6" ht="24">
      <c r="B16" s="2237"/>
      <c r="C16" s="850" t="s">
        <v>712</v>
      </c>
      <c r="D16" s="849"/>
    </row>
    <row r="17" spans="2:4">
      <c r="B17" s="2237"/>
      <c r="C17" s="850" t="s">
        <v>713</v>
      </c>
      <c r="D17" s="849"/>
    </row>
    <row r="18" spans="2:4" ht="24">
      <c r="B18" s="2237"/>
      <c r="C18" s="850" t="s">
        <v>714</v>
      </c>
      <c r="D18" s="849"/>
    </row>
    <row r="19" spans="2:4" ht="24">
      <c r="B19" s="2237"/>
      <c r="C19" s="850" t="s">
        <v>715</v>
      </c>
      <c r="D19" s="849"/>
    </row>
    <row r="20" spans="2:4">
      <c r="B20" s="2237"/>
      <c r="C20" s="850" t="s">
        <v>716</v>
      </c>
      <c r="D20" s="849"/>
    </row>
    <row r="21" spans="2:4" ht="24">
      <c r="B21" s="2237"/>
      <c r="C21" s="850" t="s">
        <v>717</v>
      </c>
      <c r="D21" s="849"/>
    </row>
    <row r="22" spans="2:4">
      <c r="B22" s="2237"/>
      <c r="C22" s="850" t="s">
        <v>718</v>
      </c>
      <c r="D22" s="849"/>
    </row>
    <row r="23" spans="2:4">
      <c r="B23" s="2237"/>
      <c r="C23" s="850" t="s">
        <v>719</v>
      </c>
      <c r="D23" s="849"/>
    </row>
    <row r="24" spans="2:4">
      <c r="B24" s="2237"/>
      <c r="C24" s="850" t="s">
        <v>720</v>
      </c>
      <c r="D24" s="849"/>
    </row>
    <row r="25" spans="2:4">
      <c r="B25" s="2237"/>
      <c r="C25" s="850" t="s">
        <v>721</v>
      </c>
      <c r="D25" s="849"/>
    </row>
    <row r="26" spans="2:4" ht="24">
      <c r="B26" s="2237"/>
      <c r="C26" s="850" t="s">
        <v>722</v>
      </c>
      <c r="D26" s="849"/>
    </row>
    <row r="27" spans="2:4" ht="24">
      <c r="B27" s="2237"/>
      <c r="C27" s="850" t="s">
        <v>723</v>
      </c>
      <c r="D27" s="849"/>
    </row>
    <row r="28" spans="2:4" ht="24">
      <c r="B28" s="2237"/>
      <c r="C28" s="850" t="s">
        <v>724</v>
      </c>
      <c r="D28" s="849"/>
    </row>
    <row r="29" spans="2:4" ht="24">
      <c r="B29" s="2237"/>
      <c r="C29" s="850" t="s">
        <v>725</v>
      </c>
      <c r="D29" s="849"/>
    </row>
    <row r="30" spans="2:4" ht="24">
      <c r="B30" s="2237"/>
      <c r="C30" s="850" t="s">
        <v>726</v>
      </c>
      <c r="D30" s="849"/>
    </row>
    <row r="31" spans="2:4" ht="24">
      <c r="B31" s="2237"/>
      <c r="C31" s="850" t="s">
        <v>727</v>
      </c>
      <c r="D31" s="849"/>
    </row>
    <row r="32" spans="2:4">
      <c r="B32" s="2237"/>
      <c r="C32" s="850" t="s">
        <v>728</v>
      </c>
      <c r="D32" s="849"/>
    </row>
    <row r="33" spans="2:4">
      <c r="B33" s="2237"/>
      <c r="C33" s="850" t="s">
        <v>729</v>
      </c>
      <c r="D33" s="849"/>
    </row>
    <row r="34" spans="2:4">
      <c r="B34" s="2237"/>
      <c r="C34" s="850" t="s">
        <v>730</v>
      </c>
      <c r="D34" s="849"/>
    </row>
    <row r="35" spans="2:4">
      <c r="B35" s="2237"/>
      <c r="C35" s="850" t="s">
        <v>731</v>
      </c>
      <c r="D35" s="849"/>
    </row>
    <row r="36" spans="2:4">
      <c r="B36" s="2237"/>
      <c r="C36" s="850" t="s">
        <v>732</v>
      </c>
      <c r="D36" s="849"/>
    </row>
    <row r="37" spans="2:4" ht="24">
      <c r="B37" s="2237"/>
      <c r="C37" s="850" t="s">
        <v>733</v>
      </c>
      <c r="D37" s="849"/>
    </row>
    <row r="38" spans="2:4" ht="24">
      <c r="B38" s="2237"/>
      <c r="C38" s="850" t="s">
        <v>734</v>
      </c>
      <c r="D38" s="849"/>
    </row>
    <row r="39" spans="2:4" ht="24">
      <c r="B39" s="2237"/>
      <c r="C39" s="850" t="s">
        <v>735</v>
      </c>
      <c r="D39" s="849"/>
    </row>
    <row r="40" spans="2:4">
      <c r="B40" s="2237"/>
      <c r="C40" s="850" t="s">
        <v>736</v>
      </c>
      <c r="D40" s="849"/>
    </row>
    <row r="41" spans="2:4" ht="24">
      <c r="B41" s="2237"/>
      <c r="C41" s="850" t="s">
        <v>737</v>
      </c>
      <c r="D41" s="849"/>
    </row>
    <row r="42" spans="2:4" ht="24">
      <c r="B42" s="2237"/>
      <c r="C42" s="850" t="s">
        <v>738</v>
      </c>
      <c r="D42" s="849"/>
    </row>
    <row r="43" spans="2:4">
      <c r="B43" s="2237"/>
      <c r="C43" s="850" t="s">
        <v>739</v>
      </c>
      <c r="D43" s="849"/>
    </row>
    <row r="44" spans="2:4">
      <c r="B44" s="2237"/>
      <c r="C44" s="850" t="s">
        <v>740</v>
      </c>
      <c r="D44" s="849"/>
    </row>
    <row r="45" spans="2:4" ht="24">
      <c r="B45" s="2237"/>
      <c r="C45" s="850" t="s">
        <v>741</v>
      </c>
      <c r="D45" s="849"/>
    </row>
    <row r="46" spans="2:4" ht="24">
      <c r="B46" s="2237"/>
      <c r="C46" s="850" t="s">
        <v>742</v>
      </c>
      <c r="D46" s="849"/>
    </row>
    <row r="47" spans="2:4" ht="24">
      <c r="B47" s="2237"/>
      <c r="C47" s="850" t="s">
        <v>743</v>
      </c>
      <c r="D47" s="849"/>
    </row>
    <row r="48" spans="2:4">
      <c r="B48" s="2237"/>
      <c r="C48" s="850" t="s">
        <v>744</v>
      </c>
      <c r="D48" s="849"/>
    </row>
    <row r="49" spans="2:4">
      <c r="B49" s="2237"/>
      <c r="C49" s="850" t="s">
        <v>745</v>
      </c>
      <c r="D49" s="849"/>
    </row>
    <row r="50" spans="2:4">
      <c r="B50" s="2237"/>
      <c r="C50" s="850" t="s">
        <v>746</v>
      </c>
      <c r="D50" s="849"/>
    </row>
    <row r="51" spans="2:4" ht="24">
      <c r="B51" s="2237"/>
      <c r="C51" s="850" t="s">
        <v>747</v>
      </c>
      <c r="D51" s="849"/>
    </row>
    <row r="52" spans="2:4">
      <c r="B52" s="2237"/>
      <c r="C52" s="850" t="s">
        <v>748</v>
      </c>
      <c r="D52" s="849"/>
    </row>
    <row r="53" spans="2:4">
      <c r="B53" s="2237"/>
      <c r="C53" s="850" t="s">
        <v>749</v>
      </c>
      <c r="D53" s="849"/>
    </row>
    <row r="54" spans="2:4">
      <c r="B54" s="2237"/>
      <c r="C54" s="850" t="s">
        <v>750</v>
      </c>
      <c r="D54" s="849"/>
    </row>
    <row r="55" spans="2:4">
      <c r="B55" s="2237"/>
      <c r="C55" s="850" t="s">
        <v>751</v>
      </c>
      <c r="D55" s="849"/>
    </row>
    <row r="56" spans="2:4" ht="24">
      <c r="B56" s="2237"/>
      <c r="C56" s="850" t="s">
        <v>752</v>
      </c>
      <c r="D56" s="849"/>
    </row>
    <row r="57" spans="2:4">
      <c r="B57" s="2237"/>
      <c r="C57" s="850" t="s">
        <v>753</v>
      </c>
      <c r="D57" s="849"/>
    </row>
    <row r="58" spans="2:4">
      <c r="B58" s="2237"/>
      <c r="C58" s="850" t="s">
        <v>754</v>
      </c>
      <c r="D58" s="849"/>
    </row>
    <row r="59" spans="2:4">
      <c r="B59" s="2237"/>
      <c r="C59" s="850" t="s">
        <v>755</v>
      </c>
      <c r="D59" s="849"/>
    </row>
    <row r="60" spans="2:4">
      <c r="B60" s="2237"/>
      <c r="C60" s="850" t="s">
        <v>756</v>
      </c>
      <c r="D60" s="849"/>
    </row>
    <row r="61" spans="2:4">
      <c r="B61" s="2237"/>
      <c r="C61" s="850" t="s">
        <v>757</v>
      </c>
      <c r="D61" s="849"/>
    </row>
    <row r="62" spans="2:4" ht="24">
      <c r="B62" s="2237"/>
      <c r="C62" s="850" t="s">
        <v>758</v>
      </c>
      <c r="D62" s="849"/>
    </row>
    <row r="63" spans="2:4">
      <c r="B63" s="2237"/>
      <c r="C63" s="850" t="s">
        <v>759</v>
      </c>
      <c r="D63" s="849"/>
    </row>
    <row r="64" spans="2:4">
      <c r="B64" s="2237"/>
      <c r="C64" s="850" t="s">
        <v>760</v>
      </c>
      <c r="D64" s="849"/>
    </row>
    <row r="65" spans="2:4">
      <c r="B65" s="2237"/>
      <c r="C65" s="850" t="s">
        <v>761</v>
      </c>
      <c r="D65" s="849"/>
    </row>
    <row r="66" spans="2:4">
      <c r="B66" s="2237"/>
      <c r="C66" s="850" t="s">
        <v>762</v>
      </c>
      <c r="D66" s="849"/>
    </row>
    <row r="67" spans="2:4" ht="24">
      <c r="B67" s="2237"/>
      <c r="C67" s="850" t="s">
        <v>763</v>
      </c>
      <c r="D67" s="849"/>
    </row>
    <row r="68" spans="2:4">
      <c r="B68" s="2237"/>
      <c r="C68" s="850" t="s">
        <v>764</v>
      </c>
      <c r="D68" s="849"/>
    </row>
    <row r="69" spans="2:4" ht="24">
      <c r="B69" s="2237"/>
      <c r="C69" s="850" t="s">
        <v>765</v>
      </c>
      <c r="D69" s="849"/>
    </row>
    <row r="70" spans="2:4" ht="24">
      <c r="B70" s="2237"/>
      <c r="C70" s="850" t="s">
        <v>766</v>
      </c>
      <c r="D70" s="849"/>
    </row>
    <row r="71" spans="2:4" ht="24">
      <c r="B71" s="2237"/>
      <c r="C71" s="850" t="s">
        <v>767</v>
      </c>
      <c r="D71" s="849"/>
    </row>
    <row r="72" spans="2:4" ht="24">
      <c r="B72" s="2237"/>
      <c r="C72" s="850" t="s">
        <v>768</v>
      </c>
      <c r="D72" s="849"/>
    </row>
    <row r="73" spans="2:4" ht="24">
      <c r="B73" s="2237"/>
      <c r="C73" s="850" t="s">
        <v>769</v>
      </c>
      <c r="D73" s="849"/>
    </row>
    <row r="74" spans="2:4" ht="24">
      <c r="B74" s="2237"/>
      <c r="C74" s="850" t="s">
        <v>770</v>
      </c>
      <c r="D74" s="849"/>
    </row>
    <row r="75" spans="2:4">
      <c r="B75" s="2237"/>
      <c r="C75" s="850" t="s">
        <v>771</v>
      </c>
      <c r="D75" s="849"/>
    </row>
    <row r="76" spans="2:4">
      <c r="B76" s="2237"/>
      <c r="C76" s="850" t="s">
        <v>772</v>
      </c>
      <c r="D76" s="849"/>
    </row>
    <row r="77" spans="2:4">
      <c r="B77" s="2237"/>
      <c r="C77" s="850" t="s">
        <v>773</v>
      </c>
      <c r="D77" s="849"/>
    </row>
    <row r="78" spans="2:4" ht="24">
      <c r="B78" s="2237"/>
      <c r="C78" s="850" t="s">
        <v>774</v>
      </c>
      <c r="D78" s="849"/>
    </row>
    <row r="79" spans="2:4" ht="24">
      <c r="B79" s="2237"/>
      <c r="C79" s="850" t="s">
        <v>775</v>
      </c>
      <c r="D79" s="849"/>
    </row>
    <row r="80" spans="2:4">
      <c r="B80" s="2237"/>
      <c r="C80" s="850" t="s">
        <v>776</v>
      </c>
      <c r="D80" s="849"/>
    </row>
    <row r="81" spans="2:4">
      <c r="B81" s="2237"/>
      <c r="C81" s="850" t="s">
        <v>777</v>
      </c>
      <c r="D81" s="849"/>
    </row>
    <row r="82" spans="2:4" ht="24">
      <c r="B82" s="2237"/>
      <c r="C82" s="850" t="s">
        <v>778</v>
      </c>
      <c r="D82" s="849"/>
    </row>
    <row r="83" spans="2:4" ht="24">
      <c r="B83" s="2237"/>
      <c r="C83" s="850" t="s">
        <v>779</v>
      </c>
      <c r="D83" s="849"/>
    </row>
    <row r="84" spans="2:4">
      <c r="B84" s="2237"/>
      <c r="C84" s="850" t="s">
        <v>780</v>
      </c>
      <c r="D84" s="849"/>
    </row>
    <row r="85" spans="2:4" ht="24">
      <c r="B85" s="2237"/>
      <c r="C85" s="850" t="s">
        <v>781</v>
      </c>
      <c r="D85" s="849"/>
    </row>
    <row r="86" spans="2:4">
      <c r="B86" s="2237"/>
      <c r="C86" s="850" t="s">
        <v>782</v>
      </c>
      <c r="D86" s="849"/>
    </row>
    <row r="87" spans="2:4" ht="24">
      <c r="B87" s="2237"/>
      <c r="C87" s="850" t="s">
        <v>783</v>
      </c>
      <c r="D87" s="849"/>
    </row>
    <row r="88" spans="2:4" ht="24">
      <c r="B88" s="2237"/>
      <c r="C88" s="850" t="s">
        <v>784</v>
      </c>
      <c r="D88" s="849"/>
    </row>
    <row r="89" spans="2:4" ht="24">
      <c r="B89" s="2237"/>
      <c r="C89" s="850" t="s">
        <v>785</v>
      </c>
      <c r="D89" s="849"/>
    </row>
    <row r="90" spans="2:4">
      <c r="B90" s="2237"/>
      <c r="C90" s="850" t="s">
        <v>786</v>
      </c>
      <c r="D90" s="849"/>
    </row>
    <row r="91" spans="2:4" ht="24">
      <c r="B91" s="2237"/>
      <c r="C91" s="850" t="s">
        <v>787</v>
      </c>
      <c r="D91" s="849"/>
    </row>
    <row r="92" spans="2:4" ht="24">
      <c r="B92" s="2237"/>
      <c r="C92" s="850" t="s">
        <v>788</v>
      </c>
      <c r="D92" s="849"/>
    </row>
    <row r="93" spans="2:4" ht="24">
      <c r="B93" s="2237"/>
      <c r="C93" s="850" t="s">
        <v>789</v>
      </c>
      <c r="D93" s="849"/>
    </row>
    <row r="94" spans="2:4" ht="24">
      <c r="B94" s="2237"/>
      <c r="C94" s="850" t="s">
        <v>790</v>
      </c>
      <c r="D94" s="849"/>
    </row>
    <row r="95" spans="2:4">
      <c r="B95" s="2237"/>
      <c r="C95" s="850" t="s">
        <v>791</v>
      </c>
      <c r="D95" s="849"/>
    </row>
    <row r="96" spans="2:4" ht="24">
      <c r="B96" s="2237"/>
      <c r="C96" s="850" t="s">
        <v>792</v>
      </c>
      <c r="D96" s="849"/>
    </row>
    <row r="97" spans="2:4">
      <c r="B97" s="2237"/>
      <c r="C97" s="850" t="s">
        <v>793</v>
      </c>
      <c r="D97" s="849"/>
    </row>
    <row r="98" spans="2:4" ht="24">
      <c r="B98" s="2237"/>
      <c r="C98" s="850" t="s">
        <v>794</v>
      </c>
      <c r="D98" s="849"/>
    </row>
    <row r="99" spans="2:4" ht="24">
      <c r="B99" s="2237"/>
      <c r="C99" s="850" t="s">
        <v>795</v>
      </c>
      <c r="D99" s="849"/>
    </row>
    <row r="100" spans="2:4" ht="24">
      <c r="B100" s="2237"/>
      <c r="C100" s="850" t="s">
        <v>796</v>
      </c>
      <c r="D100" s="849"/>
    </row>
    <row r="101" spans="2:4">
      <c r="B101" s="2237"/>
      <c r="C101" s="850" t="s">
        <v>797</v>
      </c>
      <c r="D101" s="849"/>
    </row>
    <row r="102" spans="2:4">
      <c r="B102" s="2237"/>
      <c r="C102" s="850" t="s">
        <v>798</v>
      </c>
      <c r="D102" s="849"/>
    </row>
    <row r="103" spans="2:4" ht="24">
      <c r="B103" s="2237"/>
      <c r="C103" s="850" t="s">
        <v>799</v>
      </c>
      <c r="D103" s="849"/>
    </row>
    <row r="104" spans="2:4">
      <c r="B104" s="2237"/>
      <c r="C104" s="850" t="s">
        <v>800</v>
      </c>
      <c r="D104" s="849"/>
    </row>
    <row r="105" spans="2:4">
      <c r="B105" s="2237"/>
      <c r="C105" s="850" t="s">
        <v>801</v>
      </c>
      <c r="D105" s="849"/>
    </row>
    <row r="106" spans="2:4" ht="24">
      <c r="B106" s="2237"/>
      <c r="C106" s="850" t="s">
        <v>802</v>
      </c>
      <c r="D106" s="849"/>
    </row>
    <row r="107" spans="2:4" ht="24">
      <c r="B107" s="2237"/>
      <c r="C107" s="850" t="s">
        <v>803</v>
      </c>
      <c r="D107" s="849"/>
    </row>
    <row r="108" spans="2:4">
      <c r="B108" s="2237"/>
      <c r="C108" s="850" t="s">
        <v>804</v>
      </c>
      <c r="D108" s="849"/>
    </row>
    <row r="109" spans="2:4" ht="24">
      <c r="B109" s="2237"/>
      <c r="C109" s="850" t="s">
        <v>805</v>
      </c>
      <c r="D109" s="849"/>
    </row>
    <row r="110" spans="2:4">
      <c r="B110" s="2237"/>
      <c r="C110" s="850" t="s">
        <v>806</v>
      </c>
      <c r="D110" s="849"/>
    </row>
    <row r="111" spans="2:4" ht="24">
      <c r="B111" s="2237"/>
      <c r="C111" s="850" t="s">
        <v>807</v>
      </c>
      <c r="D111" s="849"/>
    </row>
    <row r="112" spans="2:4" ht="24">
      <c r="B112" s="2237"/>
      <c r="C112" s="850" t="s">
        <v>808</v>
      </c>
      <c r="D112" s="849"/>
    </row>
    <row r="113" spans="2:4">
      <c r="B113" s="2237"/>
      <c r="C113" s="850" t="s">
        <v>809</v>
      </c>
      <c r="D113" s="849"/>
    </row>
    <row r="114" spans="2:4">
      <c r="B114" s="2237"/>
      <c r="C114" s="850" t="s">
        <v>810</v>
      </c>
      <c r="D114" s="849"/>
    </row>
    <row r="115" spans="2:4">
      <c r="B115" s="2237"/>
      <c r="C115" s="850" t="s">
        <v>811</v>
      </c>
      <c r="D115" s="849"/>
    </row>
    <row r="116" spans="2:4" ht="24">
      <c r="B116" s="2237"/>
      <c r="C116" s="850" t="s">
        <v>812</v>
      </c>
      <c r="D116" s="849"/>
    </row>
    <row r="117" spans="2:4" ht="24">
      <c r="B117" s="2237"/>
      <c r="C117" s="850" t="s">
        <v>813</v>
      </c>
      <c r="D117" s="849"/>
    </row>
    <row r="118" spans="2:4" ht="24">
      <c r="B118" s="2237"/>
      <c r="C118" s="850" t="s">
        <v>814</v>
      </c>
      <c r="D118" s="849"/>
    </row>
    <row r="119" spans="2:4" ht="24">
      <c r="B119" s="2237"/>
      <c r="C119" s="850" t="s">
        <v>815</v>
      </c>
      <c r="D119" s="849"/>
    </row>
    <row r="120" spans="2:4" ht="24">
      <c r="B120" s="2237"/>
      <c r="C120" s="850" t="s">
        <v>816</v>
      </c>
      <c r="D120" s="849"/>
    </row>
    <row r="121" spans="2:4" ht="24">
      <c r="B121" s="2237"/>
      <c r="C121" s="850" t="s">
        <v>817</v>
      </c>
      <c r="D121" s="849"/>
    </row>
    <row r="122" spans="2:4" ht="24">
      <c r="B122" s="2237"/>
      <c r="C122" s="850" t="s">
        <v>818</v>
      </c>
      <c r="D122" s="849"/>
    </row>
    <row r="123" spans="2:4" ht="24">
      <c r="B123" s="2237"/>
      <c r="C123" s="850" t="s">
        <v>819</v>
      </c>
      <c r="D123" s="849"/>
    </row>
    <row r="124" spans="2:4" ht="24">
      <c r="B124" s="2237"/>
      <c r="C124" s="850" t="s">
        <v>820</v>
      </c>
      <c r="D124" s="849"/>
    </row>
    <row r="125" spans="2:4" ht="24">
      <c r="B125" s="2237"/>
      <c r="C125" s="850" t="s">
        <v>821</v>
      </c>
      <c r="D125" s="849"/>
    </row>
    <row r="126" spans="2:4" ht="24">
      <c r="B126" s="2237"/>
      <c r="C126" s="850" t="s">
        <v>822</v>
      </c>
      <c r="D126" s="849"/>
    </row>
    <row r="127" spans="2:4">
      <c r="B127" s="2237"/>
      <c r="C127" s="850" t="s">
        <v>823</v>
      </c>
      <c r="D127" s="849"/>
    </row>
    <row r="128" spans="2:4" ht="24">
      <c r="B128" s="2237"/>
      <c r="C128" s="850" t="s">
        <v>824</v>
      </c>
      <c r="D128" s="849"/>
    </row>
    <row r="129" spans="2:4">
      <c r="B129" s="2237"/>
      <c r="C129" s="850" t="s">
        <v>825</v>
      </c>
      <c r="D129" s="849"/>
    </row>
    <row r="130" spans="2:4">
      <c r="B130" s="2237"/>
      <c r="C130" s="850" t="s">
        <v>826</v>
      </c>
      <c r="D130" s="849"/>
    </row>
    <row r="131" spans="2:4" ht="24">
      <c r="B131" s="2237"/>
      <c r="C131" s="850" t="s">
        <v>827</v>
      </c>
      <c r="D131" s="849"/>
    </row>
    <row r="132" spans="2:4">
      <c r="B132" s="2237"/>
      <c r="C132" s="850" t="s">
        <v>828</v>
      </c>
      <c r="D132" s="849"/>
    </row>
    <row r="133" spans="2:4" ht="24">
      <c r="B133" s="2237"/>
      <c r="C133" s="850" t="s">
        <v>829</v>
      </c>
      <c r="D133" s="849"/>
    </row>
    <row r="134" spans="2:4" ht="24">
      <c r="B134" s="2237"/>
      <c r="C134" s="850" t="s">
        <v>830</v>
      </c>
      <c r="D134" s="849"/>
    </row>
    <row r="135" spans="2:4" ht="24">
      <c r="B135" s="2237"/>
      <c r="C135" s="850" t="s">
        <v>831</v>
      </c>
      <c r="D135" s="849"/>
    </row>
    <row r="136" spans="2:4">
      <c r="B136" s="2237"/>
      <c r="C136" s="850" t="s">
        <v>832</v>
      </c>
      <c r="D136" s="849"/>
    </row>
    <row r="137" spans="2:4">
      <c r="B137" s="2237"/>
      <c r="C137" s="850" t="s">
        <v>833</v>
      </c>
      <c r="D137" s="849"/>
    </row>
    <row r="138" spans="2:4">
      <c r="B138" s="2237"/>
      <c r="C138" s="850" t="s">
        <v>834</v>
      </c>
      <c r="D138" s="849"/>
    </row>
    <row r="139" spans="2:4" ht="24">
      <c r="B139" s="2237"/>
      <c r="C139" s="850" t="s">
        <v>835</v>
      </c>
      <c r="D139" s="849"/>
    </row>
    <row r="140" spans="2:4">
      <c r="B140" s="2237"/>
      <c r="C140" s="850" t="s">
        <v>836</v>
      </c>
      <c r="D140" s="849"/>
    </row>
    <row r="141" spans="2:4" ht="24">
      <c r="B141" s="2237"/>
      <c r="C141" s="850" t="s">
        <v>837</v>
      </c>
      <c r="D141" s="849"/>
    </row>
    <row r="142" spans="2:4" ht="24">
      <c r="B142" s="2237"/>
      <c r="C142" s="850" t="s">
        <v>838</v>
      </c>
      <c r="D142" s="849"/>
    </row>
    <row r="143" spans="2:4">
      <c r="B143" s="2237"/>
      <c r="C143" s="850" t="s">
        <v>839</v>
      </c>
      <c r="D143" s="849"/>
    </row>
    <row r="144" spans="2:4" ht="24">
      <c r="B144" s="2237"/>
      <c r="C144" s="850" t="s">
        <v>840</v>
      </c>
      <c r="D144" s="849"/>
    </row>
    <row r="145" spans="2:4" ht="24">
      <c r="B145" s="2237"/>
      <c r="C145" s="850" t="s">
        <v>841</v>
      </c>
      <c r="D145" s="849"/>
    </row>
    <row r="146" spans="2:4">
      <c r="B146" s="2237"/>
      <c r="C146" s="850" t="s">
        <v>842</v>
      </c>
      <c r="D146" s="849"/>
    </row>
    <row r="147" spans="2:4" ht="24">
      <c r="B147" s="2237"/>
      <c r="C147" s="850" t="s">
        <v>843</v>
      </c>
      <c r="D147" s="849"/>
    </row>
    <row r="148" spans="2:4" ht="24">
      <c r="B148" s="2237"/>
      <c r="C148" s="850" t="s">
        <v>844</v>
      </c>
      <c r="D148" s="849"/>
    </row>
    <row r="149" spans="2:4" ht="24">
      <c r="B149" s="2237"/>
      <c r="C149" s="850" t="s">
        <v>845</v>
      </c>
      <c r="D149" s="849"/>
    </row>
    <row r="150" spans="2:4">
      <c r="B150" s="2237"/>
      <c r="C150" s="850" t="s">
        <v>846</v>
      </c>
      <c r="D150" s="849"/>
    </row>
    <row r="151" spans="2:4">
      <c r="B151" s="2237"/>
      <c r="C151" s="850" t="s">
        <v>847</v>
      </c>
      <c r="D151" s="849"/>
    </row>
    <row r="152" spans="2:4">
      <c r="B152" s="2237"/>
      <c r="C152" s="850" t="s">
        <v>848</v>
      </c>
      <c r="D152" s="849"/>
    </row>
    <row r="153" spans="2:4" ht="24">
      <c r="B153" s="2237"/>
      <c r="C153" s="850" t="s">
        <v>849</v>
      </c>
      <c r="D153" s="849"/>
    </row>
    <row r="154" spans="2:4">
      <c r="B154" s="2237"/>
      <c r="C154" s="850" t="s">
        <v>850</v>
      </c>
      <c r="D154" s="849"/>
    </row>
    <row r="155" spans="2:4">
      <c r="B155" s="2237"/>
      <c r="C155" s="850" t="s">
        <v>851</v>
      </c>
      <c r="D155" s="849"/>
    </row>
    <row r="156" spans="2:4">
      <c r="B156" s="2237"/>
      <c r="C156" s="850" t="s">
        <v>852</v>
      </c>
      <c r="D156" s="849"/>
    </row>
    <row r="157" spans="2:4">
      <c r="B157" s="2237"/>
      <c r="C157" s="850" t="s">
        <v>853</v>
      </c>
      <c r="D157" s="849"/>
    </row>
    <row r="158" spans="2:4" ht="24">
      <c r="B158" s="2237"/>
      <c r="C158" s="850" t="s">
        <v>854</v>
      </c>
      <c r="D158" s="849"/>
    </row>
    <row r="159" spans="2:4">
      <c r="B159" s="2237"/>
      <c r="C159" s="850" t="s">
        <v>855</v>
      </c>
      <c r="D159" s="849"/>
    </row>
    <row r="160" spans="2:4" ht="24">
      <c r="B160" s="2237"/>
      <c r="C160" s="850" t="s">
        <v>856</v>
      </c>
      <c r="D160" s="849"/>
    </row>
    <row r="161" spans="2:4" ht="24">
      <c r="B161" s="2237"/>
      <c r="C161" s="850" t="s">
        <v>857</v>
      </c>
      <c r="D161" s="849"/>
    </row>
    <row r="162" spans="2:4" ht="24">
      <c r="B162" s="2237"/>
      <c r="C162" s="850" t="s">
        <v>858</v>
      </c>
      <c r="D162" s="849"/>
    </row>
    <row r="163" spans="2:4" ht="24">
      <c r="B163" s="2237"/>
      <c r="C163" s="850" t="s">
        <v>859</v>
      </c>
      <c r="D163" s="849"/>
    </row>
    <row r="164" spans="2:4" ht="24">
      <c r="B164" s="2237"/>
      <c r="C164" s="850" t="s">
        <v>860</v>
      </c>
      <c r="D164" s="849"/>
    </row>
    <row r="165" spans="2:4">
      <c r="B165" s="2237"/>
      <c r="C165" s="850" t="s">
        <v>861</v>
      </c>
      <c r="D165" s="849"/>
    </row>
    <row r="166" spans="2:4">
      <c r="B166" s="2237"/>
      <c r="C166" s="850" t="s">
        <v>862</v>
      </c>
      <c r="D166" s="849"/>
    </row>
    <row r="167" spans="2:4" ht="24">
      <c r="B167" s="2237"/>
      <c r="C167" s="850" t="s">
        <v>863</v>
      </c>
      <c r="D167" s="849"/>
    </row>
    <row r="168" spans="2:4">
      <c r="B168" s="2237"/>
      <c r="C168" s="850" t="s">
        <v>864</v>
      </c>
      <c r="D168" s="849"/>
    </row>
    <row r="169" spans="2:4">
      <c r="B169" s="2237"/>
      <c r="C169" s="850" t="s">
        <v>865</v>
      </c>
      <c r="D169" s="849"/>
    </row>
    <row r="170" spans="2:4">
      <c r="B170" s="2237"/>
      <c r="C170" s="850" t="s">
        <v>866</v>
      </c>
      <c r="D170" s="849"/>
    </row>
    <row r="171" spans="2:4" ht="24">
      <c r="B171" s="2237"/>
      <c r="C171" s="850" t="s">
        <v>867</v>
      </c>
      <c r="D171" s="849"/>
    </row>
    <row r="172" spans="2:4" ht="24">
      <c r="B172" s="2237"/>
      <c r="C172" s="850" t="s">
        <v>868</v>
      </c>
      <c r="D172" s="849"/>
    </row>
    <row r="173" spans="2:4" ht="24">
      <c r="B173" s="2237"/>
      <c r="C173" s="850" t="s">
        <v>869</v>
      </c>
      <c r="D173" s="849"/>
    </row>
    <row r="174" spans="2:4">
      <c r="B174" s="2237"/>
      <c r="C174" s="850" t="s">
        <v>870</v>
      </c>
      <c r="D174" s="849"/>
    </row>
    <row r="175" spans="2:4" ht="24">
      <c r="B175" s="2237"/>
      <c r="C175" s="850" t="s">
        <v>871</v>
      </c>
      <c r="D175" s="849"/>
    </row>
    <row r="176" spans="2:4" ht="24">
      <c r="B176" s="2237"/>
      <c r="C176" s="850" t="s">
        <v>872</v>
      </c>
      <c r="D176" s="849"/>
    </row>
    <row r="177" spans="2:4" ht="24">
      <c r="B177" s="2237"/>
      <c r="C177" s="850" t="s">
        <v>873</v>
      </c>
      <c r="D177" s="849"/>
    </row>
    <row r="178" spans="2:4">
      <c r="B178" s="2237"/>
      <c r="C178" s="850" t="s">
        <v>874</v>
      </c>
      <c r="D178" s="849"/>
    </row>
    <row r="179" spans="2:4" ht="24">
      <c r="B179" s="2237"/>
      <c r="C179" s="850" t="s">
        <v>875</v>
      </c>
      <c r="D179" s="849"/>
    </row>
    <row r="180" spans="2:4">
      <c r="B180" s="2237"/>
      <c r="C180" s="850" t="s">
        <v>876</v>
      </c>
      <c r="D180" s="849"/>
    </row>
    <row r="181" spans="2:4">
      <c r="B181" s="2237"/>
      <c r="C181" s="850" t="s">
        <v>877</v>
      </c>
      <c r="D181" s="849"/>
    </row>
    <row r="182" spans="2:4" ht="24">
      <c r="B182" s="2237"/>
      <c r="C182" s="850" t="s">
        <v>878</v>
      </c>
      <c r="D182" s="849"/>
    </row>
    <row r="183" spans="2:4" ht="24">
      <c r="B183" s="2237"/>
      <c r="C183" s="850" t="s">
        <v>879</v>
      </c>
      <c r="D183" s="849"/>
    </row>
    <row r="184" spans="2:4" ht="24">
      <c r="B184" s="2237"/>
      <c r="C184" s="850" t="s">
        <v>880</v>
      </c>
      <c r="D184" s="849"/>
    </row>
    <row r="185" spans="2:4" ht="24">
      <c r="B185" s="2237"/>
      <c r="C185" s="850" t="s">
        <v>881</v>
      </c>
      <c r="D185" s="849"/>
    </row>
    <row r="186" spans="2:4" ht="24">
      <c r="B186" s="2237"/>
      <c r="C186" s="850" t="s">
        <v>882</v>
      </c>
      <c r="D186" s="849"/>
    </row>
    <row r="187" spans="2:4" ht="24">
      <c r="B187" s="2237"/>
      <c r="C187" s="850" t="s">
        <v>883</v>
      </c>
      <c r="D187" s="849"/>
    </row>
    <row r="188" spans="2:4" ht="24">
      <c r="B188" s="2237"/>
      <c r="C188" s="850" t="s">
        <v>884</v>
      </c>
      <c r="D188" s="849"/>
    </row>
    <row r="189" spans="2:4" ht="24">
      <c r="B189" s="2237"/>
      <c r="C189" s="850" t="s">
        <v>885</v>
      </c>
      <c r="D189" s="849"/>
    </row>
    <row r="190" spans="2:4">
      <c r="B190" s="2237"/>
      <c r="C190" s="850" t="s">
        <v>886</v>
      </c>
      <c r="D190" s="849"/>
    </row>
    <row r="191" spans="2:4">
      <c r="B191" s="2237"/>
      <c r="C191" s="850" t="s">
        <v>887</v>
      </c>
      <c r="D191" s="849"/>
    </row>
    <row r="192" spans="2:4">
      <c r="B192" s="2237"/>
      <c r="C192" s="850" t="s">
        <v>888</v>
      </c>
      <c r="D192" s="849"/>
    </row>
    <row r="193" spans="2:4" ht="24">
      <c r="B193" s="2237"/>
      <c r="C193" s="850" t="s">
        <v>889</v>
      </c>
      <c r="D193" s="849"/>
    </row>
    <row r="194" spans="2:4">
      <c r="B194" s="2237"/>
      <c r="C194" s="850" t="s">
        <v>890</v>
      </c>
      <c r="D194" s="849"/>
    </row>
    <row r="195" spans="2:4" ht="24">
      <c r="B195" s="2237"/>
      <c r="C195" s="850" t="s">
        <v>891</v>
      </c>
      <c r="D195" s="849"/>
    </row>
    <row r="196" spans="2:4">
      <c r="B196" s="2237"/>
      <c r="C196" s="850" t="s">
        <v>892</v>
      </c>
      <c r="D196" s="849"/>
    </row>
    <row r="197" spans="2:4" ht="24">
      <c r="B197" s="2237"/>
      <c r="C197" s="850" t="s">
        <v>893</v>
      </c>
      <c r="D197" s="849"/>
    </row>
    <row r="198" spans="2:4">
      <c r="B198" s="2237"/>
      <c r="C198" s="850" t="s">
        <v>894</v>
      </c>
      <c r="D198" s="849"/>
    </row>
    <row r="199" spans="2:4">
      <c r="B199" s="2237"/>
      <c r="C199" s="850" t="s">
        <v>895</v>
      </c>
      <c r="D199" s="849"/>
    </row>
    <row r="200" spans="2:4">
      <c r="B200" s="2237"/>
      <c r="C200" s="850" t="s">
        <v>896</v>
      </c>
      <c r="D200" s="849"/>
    </row>
    <row r="201" spans="2:4">
      <c r="B201" s="2237"/>
      <c r="C201" s="850" t="s">
        <v>897</v>
      </c>
      <c r="D201" s="849"/>
    </row>
    <row r="202" spans="2:4">
      <c r="B202" s="2237"/>
      <c r="C202" s="850" t="s">
        <v>898</v>
      </c>
      <c r="D202" s="849"/>
    </row>
    <row r="203" spans="2:4">
      <c r="B203" s="2237"/>
      <c r="C203" s="850" t="s">
        <v>899</v>
      </c>
      <c r="D203" s="849"/>
    </row>
    <row r="204" spans="2:4">
      <c r="B204" s="2237"/>
      <c r="C204" s="850" t="s">
        <v>900</v>
      </c>
      <c r="D204" s="849"/>
    </row>
    <row r="205" spans="2:4">
      <c r="B205" s="2237"/>
      <c r="C205" s="850" t="s">
        <v>901</v>
      </c>
      <c r="D205" s="849"/>
    </row>
    <row r="206" spans="2:4" ht="24">
      <c r="B206" s="2237"/>
      <c r="C206" s="850" t="s">
        <v>902</v>
      </c>
      <c r="D206" s="849"/>
    </row>
    <row r="207" spans="2:4">
      <c r="B207" s="2237"/>
      <c r="C207" s="850" t="s">
        <v>903</v>
      </c>
      <c r="D207" s="849"/>
    </row>
    <row r="208" spans="2:4">
      <c r="B208" s="2237"/>
      <c r="C208" s="850" t="s">
        <v>904</v>
      </c>
      <c r="D208" s="849"/>
    </row>
    <row r="209" spans="2:4">
      <c r="B209" s="2237"/>
      <c r="C209" s="850" t="s">
        <v>905</v>
      </c>
      <c r="D209" s="849"/>
    </row>
    <row r="210" spans="2:4">
      <c r="B210" s="2237"/>
      <c r="C210" s="850" t="s">
        <v>906</v>
      </c>
      <c r="D210" s="849"/>
    </row>
    <row r="211" spans="2:4" ht="24">
      <c r="B211" s="2237"/>
      <c r="C211" s="850" t="s">
        <v>907</v>
      </c>
      <c r="D211" s="849"/>
    </row>
    <row r="212" spans="2:4" ht="24">
      <c r="B212" s="2237"/>
      <c r="C212" s="850" t="s">
        <v>908</v>
      </c>
      <c r="D212" s="849"/>
    </row>
    <row r="213" spans="2:4">
      <c r="B213" s="2237"/>
      <c r="C213" s="850" t="s">
        <v>909</v>
      </c>
      <c r="D213" s="849"/>
    </row>
    <row r="214" spans="2:4" ht="24">
      <c r="B214" s="2237"/>
      <c r="C214" s="850" t="s">
        <v>910</v>
      </c>
      <c r="D214" s="849"/>
    </row>
    <row r="215" spans="2:4">
      <c r="B215" s="2237"/>
      <c r="C215" s="850" t="s">
        <v>911</v>
      </c>
      <c r="D215" s="849"/>
    </row>
    <row r="216" spans="2:4" ht="24">
      <c r="B216" s="2237"/>
      <c r="C216" s="850" t="s">
        <v>912</v>
      </c>
      <c r="D216" s="849"/>
    </row>
    <row r="217" spans="2:4">
      <c r="B217" s="2237"/>
      <c r="C217" s="850" t="s">
        <v>913</v>
      </c>
      <c r="D217" s="849"/>
    </row>
    <row r="218" spans="2:4" ht="24">
      <c r="B218" s="2237"/>
      <c r="C218" s="850" t="s">
        <v>914</v>
      </c>
      <c r="D218" s="849"/>
    </row>
    <row r="219" spans="2:4" ht="24">
      <c r="B219" s="2237"/>
      <c r="C219" s="850" t="s">
        <v>915</v>
      </c>
      <c r="D219" s="849"/>
    </row>
    <row r="220" spans="2:4" ht="24">
      <c r="B220" s="2237"/>
      <c r="C220" s="850" t="s">
        <v>916</v>
      </c>
      <c r="D220" s="849"/>
    </row>
    <row r="221" spans="2:4">
      <c r="B221" s="2237"/>
      <c r="C221" s="850" t="s">
        <v>917</v>
      </c>
      <c r="D221" s="849"/>
    </row>
    <row r="222" spans="2:4" ht="24">
      <c r="B222" s="2237"/>
      <c r="C222" s="850" t="s">
        <v>918</v>
      </c>
      <c r="D222" s="849"/>
    </row>
    <row r="223" spans="2:4" ht="24">
      <c r="B223" s="2237"/>
      <c r="C223" s="850" t="s">
        <v>919</v>
      </c>
      <c r="D223" s="849"/>
    </row>
    <row r="224" spans="2:4" ht="24">
      <c r="B224" s="2237"/>
      <c r="C224" s="850" t="s">
        <v>920</v>
      </c>
      <c r="D224" s="849"/>
    </row>
    <row r="225" spans="2:4" ht="24">
      <c r="B225" s="2237"/>
      <c r="C225" s="850" t="s">
        <v>921</v>
      </c>
      <c r="D225" s="849"/>
    </row>
    <row r="226" spans="2:4" ht="24">
      <c r="B226" s="2237"/>
      <c r="C226" s="850" t="s">
        <v>922</v>
      </c>
      <c r="D226" s="849"/>
    </row>
    <row r="227" spans="2:4" ht="24">
      <c r="B227" s="2237"/>
      <c r="C227" s="850" t="s">
        <v>923</v>
      </c>
      <c r="D227" s="849"/>
    </row>
    <row r="228" spans="2:4" ht="24">
      <c r="B228" s="2237"/>
      <c r="C228" s="850" t="s">
        <v>924</v>
      </c>
      <c r="D228" s="849"/>
    </row>
    <row r="229" spans="2:4" ht="24">
      <c r="B229" s="2237"/>
      <c r="C229" s="850" t="s">
        <v>925</v>
      </c>
      <c r="D229" s="849"/>
    </row>
    <row r="230" spans="2:4" ht="24">
      <c r="B230" s="2237"/>
      <c r="C230" s="850" t="s">
        <v>926</v>
      </c>
      <c r="D230" s="849"/>
    </row>
    <row r="231" spans="2:4" ht="24">
      <c r="B231" s="2237"/>
      <c r="C231" s="850" t="s">
        <v>927</v>
      </c>
      <c r="D231" s="849"/>
    </row>
    <row r="232" spans="2:4" ht="24">
      <c r="B232" s="2237"/>
      <c r="C232" s="850" t="s">
        <v>928</v>
      </c>
      <c r="D232" s="849"/>
    </row>
    <row r="233" spans="2:4" ht="24">
      <c r="B233" s="2237"/>
      <c r="C233" s="850" t="s">
        <v>929</v>
      </c>
      <c r="D233" s="849"/>
    </row>
    <row r="234" spans="2:4">
      <c r="B234" s="2237"/>
      <c r="C234" s="850" t="s">
        <v>930</v>
      </c>
      <c r="D234" s="849"/>
    </row>
    <row r="235" spans="2:4">
      <c r="B235" s="2237"/>
      <c r="C235" s="850" t="s">
        <v>931</v>
      </c>
      <c r="D235" s="849"/>
    </row>
    <row r="236" spans="2:4" ht="24">
      <c r="B236" s="2237"/>
      <c r="C236" s="850" t="s">
        <v>932</v>
      </c>
      <c r="D236" s="849"/>
    </row>
    <row r="237" spans="2:4" ht="24">
      <c r="B237" s="2237"/>
      <c r="C237" s="850" t="s">
        <v>933</v>
      </c>
      <c r="D237" s="849"/>
    </row>
    <row r="238" spans="2:4" ht="24">
      <c r="B238" s="2237"/>
      <c r="C238" s="850" t="s">
        <v>934</v>
      </c>
      <c r="D238" s="849"/>
    </row>
    <row r="239" spans="2:4" ht="24">
      <c r="B239" s="2237"/>
      <c r="C239" s="850" t="s">
        <v>935</v>
      </c>
      <c r="D239" s="849"/>
    </row>
    <row r="240" spans="2:4">
      <c r="B240" s="2237"/>
      <c r="C240" s="850" t="s">
        <v>936</v>
      </c>
      <c r="D240" s="849"/>
    </row>
    <row r="241" spans="2:4">
      <c r="B241" s="2237"/>
      <c r="C241" s="850" t="s">
        <v>937</v>
      </c>
      <c r="D241" s="849"/>
    </row>
    <row r="242" spans="2:4" ht="24">
      <c r="B242" s="2237"/>
      <c r="C242" s="850" t="s">
        <v>938</v>
      </c>
      <c r="D242" s="849"/>
    </row>
    <row r="243" spans="2:4">
      <c r="B243" s="2237"/>
      <c r="C243" s="850" t="s">
        <v>939</v>
      </c>
      <c r="D243" s="849"/>
    </row>
    <row r="244" spans="2:4" ht="24">
      <c r="B244" s="2237"/>
      <c r="C244" s="850" t="s">
        <v>940</v>
      </c>
      <c r="D244" s="849"/>
    </row>
    <row r="245" spans="2:4">
      <c r="B245" s="2237"/>
      <c r="C245" s="850" t="s">
        <v>941</v>
      </c>
      <c r="D245" s="849"/>
    </row>
    <row r="246" spans="2:4">
      <c r="B246" s="2237"/>
      <c r="C246" s="850" t="s">
        <v>942</v>
      </c>
      <c r="D246" s="849"/>
    </row>
    <row r="247" spans="2:4" ht="24">
      <c r="B247" s="2237"/>
      <c r="C247" s="850" t="s">
        <v>943</v>
      </c>
      <c r="D247" s="849"/>
    </row>
    <row r="248" spans="2:4" ht="24">
      <c r="B248" s="2237"/>
      <c r="C248" s="850" t="s">
        <v>944</v>
      </c>
      <c r="D248" s="849"/>
    </row>
    <row r="249" spans="2:4" ht="24">
      <c r="B249" s="2237"/>
      <c r="C249" s="850" t="s">
        <v>945</v>
      </c>
      <c r="D249" s="849"/>
    </row>
    <row r="250" spans="2:4">
      <c r="B250" s="2237"/>
      <c r="C250" s="850" t="s">
        <v>946</v>
      </c>
      <c r="D250" s="849"/>
    </row>
    <row r="251" spans="2:4">
      <c r="B251" s="2237"/>
      <c r="C251" s="850" t="s">
        <v>947</v>
      </c>
      <c r="D251" s="849"/>
    </row>
    <row r="252" spans="2:4" ht="24">
      <c r="B252" s="2237"/>
      <c r="C252" s="850" t="s">
        <v>948</v>
      </c>
      <c r="D252" s="849"/>
    </row>
    <row r="253" spans="2:4" ht="24">
      <c r="B253" s="2237"/>
      <c r="C253" s="850" t="s">
        <v>949</v>
      </c>
      <c r="D253" s="849"/>
    </row>
    <row r="254" spans="2:4" ht="24">
      <c r="B254" s="2237"/>
      <c r="C254" s="850" t="s">
        <v>950</v>
      </c>
      <c r="D254" s="849"/>
    </row>
    <row r="255" spans="2:4" ht="24">
      <c r="B255" s="2237"/>
      <c r="C255" s="850" t="s">
        <v>951</v>
      </c>
      <c r="D255" s="849"/>
    </row>
    <row r="256" spans="2:4">
      <c r="B256" s="2237"/>
      <c r="C256" s="850" t="s">
        <v>952</v>
      </c>
      <c r="D256" s="849"/>
    </row>
    <row r="257" spans="2:4">
      <c r="B257" s="2237"/>
      <c r="C257" s="850" t="s">
        <v>953</v>
      </c>
      <c r="D257" s="849"/>
    </row>
    <row r="258" spans="2:4">
      <c r="B258" s="2237"/>
      <c r="C258" s="850" t="s">
        <v>954</v>
      </c>
      <c r="D258" s="849"/>
    </row>
    <row r="259" spans="2:4" ht="24">
      <c r="B259" s="2237"/>
      <c r="C259" s="850" t="s">
        <v>955</v>
      </c>
      <c r="D259" s="849"/>
    </row>
    <row r="260" spans="2:4" ht="24">
      <c r="B260" s="2237"/>
      <c r="C260" s="850" t="s">
        <v>956</v>
      </c>
      <c r="D260" s="849"/>
    </row>
    <row r="261" spans="2:4" ht="24">
      <c r="B261" s="2237"/>
      <c r="C261" s="850" t="s">
        <v>957</v>
      </c>
      <c r="D261" s="849"/>
    </row>
    <row r="262" spans="2:4">
      <c r="B262" s="2237"/>
      <c r="C262" s="850" t="s">
        <v>958</v>
      </c>
      <c r="D262" s="849"/>
    </row>
    <row r="263" spans="2:4">
      <c r="B263" s="2237"/>
      <c r="C263" s="850" t="s">
        <v>959</v>
      </c>
      <c r="D263" s="849"/>
    </row>
    <row r="264" spans="2:4" ht="24">
      <c r="B264" s="2237"/>
      <c r="C264" s="850" t="s">
        <v>960</v>
      </c>
      <c r="D264" s="849"/>
    </row>
    <row r="265" spans="2:4">
      <c r="B265" s="2237"/>
      <c r="C265" s="850" t="s">
        <v>961</v>
      </c>
      <c r="D265" s="849"/>
    </row>
    <row r="266" spans="2:4" ht="15.75" thickBot="1">
      <c r="B266" s="2238"/>
      <c r="C266" s="851" t="s">
        <v>518</v>
      </c>
      <c r="D266" s="849"/>
    </row>
  </sheetData>
  <mergeCells count="4">
    <mergeCell ref="A4:F4"/>
    <mergeCell ref="B6:C6"/>
    <mergeCell ref="B7:C7"/>
    <mergeCell ref="B8:B266"/>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FC80C-6178-462C-B0CD-47CACAF3CDEE}">
  <dimension ref="A1:E436"/>
  <sheetViews>
    <sheetView topLeftCell="A213" workbookViewId="0">
      <selection activeCell="B274" sqref="B274"/>
    </sheetView>
  </sheetViews>
  <sheetFormatPr baseColWidth="10" defaultColWidth="9.140625" defaultRowHeight="15"/>
  <cols>
    <col min="1" max="1" width="47.85546875" style="163" customWidth="1"/>
    <col min="2" max="2" width="85" style="854" customWidth="1"/>
    <col min="3" max="3" width="56.42578125" style="854" customWidth="1"/>
    <col min="4" max="4" width="50.42578125" style="854" customWidth="1"/>
    <col min="5" max="5" width="37" style="163" customWidth="1"/>
    <col min="6" max="16384" width="9.140625" style="163"/>
  </cols>
  <sheetData>
    <row r="1" spans="1:5">
      <c r="A1" s="855" t="s">
        <v>962</v>
      </c>
      <c r="B1" s="856" t="s">
        <v>270</v>
      </c>
      <c r="C1" s="856"/>
      <c r="D1" s="856"/>
      <c r="E1" s="855"/>
    </row>
    <row r="2" spans="1:5">
      <c r="A2" s="855"/>
      <c r="B2" s="856" t="s">
        <v>963</v>
      </c>
      <c r="C2" s="856"/>
      <c r="D2" s="856"/>
      <c r="E2" s="855"/>
    </row>
    <row r="3" spans="1:5">
      <c r="A3" s="163" t="s">
        <v>545</v>
      </c>
    </row>
    <row r="4" spans="1:5">
      <c r="A4" s="163" t="s">
        <v>545</v>
      </c>
    </row>
    <row r="5" spans="1:5" ht="45">
      <c r="A5" s="163" t="s">
        <v>545</v>
      </c>
      <c r="B5" s="854" t="s">
        <v>964</v>
      </c>
    </row>
    <row r="6" spans="1:5">
      <c r="A6" s="163" t="s">
        <v>545</v>
      </c>
    </row>
    <row r="7" spans="1:5">
      <c r="A7" s="163" t="s">
        <v>545</v>
      </c>
    </row>
    <row r="8" spans="1:5">
      <c r="A8" s="163" t="s">
        <v>545</v>
      </c>
    </row>
    <row r="9" spans="1:5">
      <c r="A9" s="163" t="s">
        <v>545</v>
      </c>
    </row>
    <row r="10" spans="1:5">
      <c r="A10" s="163" t="s">
        <v>545</v>
      </c>
      <c r="B10" s="854" t="s">
        <v>942</v>
      </c>
    </row>
    <row r="11" spans="1:5">
      <c r="A11" s="163" t="s">
        <v>545</v>
      </c>
    </row>
    <row r="12" spans="1:5">
      <c r="A12" s="163" t="s">
        <v>545</v>
      </c>
    </row>
    <row r="13" spans="1:5">
      <c r="A13" s="163" t="s">
        <v>545</v>
      </c>
    </row>
    <row r="14" spans="1:5">
      <c r="A14" s="163" t="s">
        <v>545</v>
      </c>
    </row>
    <row r="15" spans="1:5" ht="30">
      <c r="A15" s="163" t="s">
        <v>545</v>
      </c>
      <c r="B15" s="854" t="s">
        <v>965</v>
      </c>
    </row>
    <row r="16" spans="1:5">
      <c r="A16" s="163" t="s">
        <v>545</v>
      </c>
    </row>
    <row r="17" spans="1:2" ht="45">
      <c r="A17" s="163" t="s">
        <v>545</v>
      </c>
      <c r="B17" s="854" t="s">
        <v>966</v>
      </c>
    </row>
    <row r="18" spans="1:2">
      <c r="A18" s="163" t="s">
        <v>545</v>
      </c>
    </row>
    <row r="19" spans="1:2" ht="30">
      <c r="A19" s="163" t="s">
        <v>545</v>
      </c>
      <c r="B19" s="854" t="s">
        <v>733</v>
      </c>
    </row>
    <row r="20" spans="1:2">
      <c r="A20" s="163" t="s">
        <v>545</v>
      </c>
      <c r="B20" s="854" t="s">
        <v>842</v>
      </c>
    </row>
    <row r="21" spans="1:2">
      <c r="A21" s="163" t="s">
        <v>545</v>
      </c>
      <c r="B21" s="854" t="s">
        <v>757</v>
      </c>
    </row>
    <row r="22" spans="1:2" ht="30">
      <c r="A22" s="163" t="s">
        <v>545</v>
      </c>
      <c r="B22" s="854" t="s">
        <v>802</v>
      </c>
    </row>
    <row r="23" spans="1:2" ht="30">
      <c r="A23" s="163" t="s">
        <v>545</v>
      </c>
      <c r="B23" s="854" t="s">
        <v>967</v>
      </c>
    </row>
    <row r="24" spans="1:2">
      <c r="A24" s="163" t="s">
        <v>545</v>
      </c>
    </row>
    <row r="25" spans="1:2">
      <c r="A25" s="163" t="s">
        <v>545</v>
      </c>
      <c r="B25" s="854" t="s">
        <v>762</v>
      </c>
    </row>
    <row r="26" spans="1:2">
      <c r="A26" s="163" t="s">
        <v>545</v>
      </c>
      <c r="B26" s="854" t="s">
        <v>901</v>
      </c>
    </row>
    <row r="27" spans="1:2">
      <c r="A27" s="163" t="s">
        <v>545</v>
      </c>
    </row>
    <row r="28" spans="1:2">
      <c r="A28" s="163" t="s">
        <v>545</v>
      </c>
    </row>
    <row r="29" spans="1:2">
      <c r="A29" s="163" t="s">
        <v>545</v>
      </c>
      <c r="B29" s="854" t="s">
        <v>954</v>
      </c>
    </row>
    <row r="30" spans="1:2">
      <c r="A30" s="163" t="s">
        <v>545</v>
      </c>
      <c r="B30" s="854" t="s">
        <v>947</v>
      </c>
    </row>
    <row r="31" spans="1:2">
      <c r="A31" s="163" t="s">
        <v>546</v>
      </c>
      <c r="B31" s="854" t="s">
        <v>928</v>
      </c>
    </row>
    <row r="32" spans="1:2" ht="30">
      <c r="A32" s="163" t="s">
        <v>546</v>
      </c>
      <c r="B32" s="854" t="s">
        <v>968</v>
      </c>
    </row>
    <row r="33" spans="1:2" ht="30">
      <c r="A33" s="163" t="s">
        <v>546</v>
      </c>
      <c r="B33" s="854" t="s">
        <v>763</v>
      </c>
    </row>
    <row r="34" spans="1:2" ht="90">
      <c r="A34" s="163" t="s">
        <v>546</v>
      </c>
      <c r="B34" s="854" t="s">
        <v>969</v>
      </c>
    </row>
    <row r="35" spans="1:2">
      <c r="A35" s="163" t="s">
        <v>546</v>
      </c>
      <c r="B35" s="854" t="s">
        <v>773</v>
      </c>
    </row>
    <row r="36" spans="1:2" ht="45">
      <c r="A36" s="163" t="s">
        <v>546</v>
      </c>
      <c r="B36" s="854" t="s">
        <v>970</v>
      </c>
    </row>
    <row r="37" spans="1:2">
      <c r="A37" s="163" t="s">
        <v>546</v>
      </c>
    </row>
    <row r="38" spans="1:2">
      <c r="A38" s="163" t="s">
        <v>546</v>
      </c>
      <c r="B38" s="854" t="s">
        <v>748</v>
      </c>
    </row>
    <row r="39" spans="1:2">
      <c r="A39" s="163" t="s">
        <v>546</v>
      </c>
      <c r="B39" s="854" t="s">
        <v>194</v>
      </c>
    </row>
    <row r="40" spans="1:2">
      <c r="A40" s="163" t="s">
        <v>546</v>
      </c>
      <c r="B40" s="854" t="s">
        <v>866</v>
      </c>
    </row>
    <row r="41" spans="1:2">
      <c r="A41" s="163" t="s">
        <v>546</v>
      </c>
    </row>
    <row r="42" spans="1:2" ht="30">
      <c r="A42" s="163" t="s">
        <v>546</v>
      </c>
      <c r="B42" s="854" t="s">
        <v>971</v>
      </c>
    </row>
    <row r="43" spans="1:2">
      <c r="A43" s="163" t="s">
        <v>546</v>
      </c>
    </row>
    <row r="44" spans="1:2" ht="30">
      <c r="A44" s="163" t="s">
        <v>546</v>
      </c>
      <c r="B44" s="854" t="s">
        <v>743</v>
      </c>
    </row>
    <row r="45" spans="1:2" ht="45">
      <c r="A45" s="163" t="s">
        <v>546</v>
      </c>
      <c r="B45" s="854" t="s">
        <v>972</v>
      </c>
    </row>
    <row r="46" spans="1:2">
      <c r="A46" s="163" t="s">
        <v>546</v>
      </c>
    </row>
    <row r="47" spans="1:2" ht="30">
      <c r="A47" s="163" t="s">
        <v>546</v>
      </c>
      <c r="B47" s="854" t="s">
        <v>973</v>
      </c>
    </row>
    <row r="48" spans="1:2">
      <c r="A48" s="163" t="s">
        <v>546</v>
      </c>
      <c r="B48" s="854" t="s">
        <v>870</v>
      </c>
    </row>
    <row r="49" spans="1:2" ht="30">
      <c r="A49" s="163" t="s">
        <v>546</v>
      </c>
      <c r="B49" s="854" t="s">
        <v>974</v>
      </c>
    </row>
    <row r="50" spans="1:2" ht="30">
      <c r="A50" s="163" t="s">
        <v>546</v>
      </c>
      <c r="B50" s="854" t="s">
        <v>938</v>
      </c>
    </row>
    <row r="51" spans="1:2">
      <c r="A51" s="163" t="s">
        <v>546</v>
      </c>
      <c r="B51" s="854" t="s">
        <v>975</v>
      </c>
    </row>
    <row r="52" spans="1:2">
      <c r="A52" s="163" t="s">
        <v>547</v>
      </c>
      <c r="B52" s="854" t="s">
        <v>811</v>
      </c>
    </row>
    <row r="53" spans="1:2">
      <c r="A53" s="163" t="s">
        <v>547</v>
      </c>
      <c r="B53" s="854" t="s">
        <v>976</v>
      </c>
    </row>
    <row r="54" spans="1:2">
      <c r="A54" s="163" t="s">
        <v>547</v>
      </c>
    </row>
    <row r="55" spans="1:2">
      <c r="A55" s="163" t="s">
        <v>547</v>
      </c>
      <c r="B55" s="854" t="s">
        <v>895</v>
      </c>
    </row>
    <row r="56" spans="1:2">
      <c r="A56" s="163" t="s">
        <v>547</v>
      </c>
    </row>
    <row r="57" spans="1:2" ht="30">
      <c r="A57" s="163" t="s">
        <v>547</v>
      </c>
      <c r="B57" s="854" t="s">
        <v>977</v>
      </c>
    </row>
    <row r="58" spans="1:2">
      <c r="A58" s="163" t="s">
        <v>547</v>
      </c>
    </row>
    <row r="59" spans="1:2">
      <c r="A59" s="163" t="s">
        <v>547</v>
      </c>
    </row>
    <row r="60" spans="1:2">
      <c r="A60" s="163" t="s">
        <v>547</v>
      </c>
      <c r="B60" s="854" t="s">
        <v>777</v>
      </c>
    </row>
    <row r="61" spans="1:2" ht="45">
      <c r="A61" s="163" t="s">
        <v>547</v>
      </c>
      <c r="B61" s="854" t="s">
        <v>978</v>
      </c>
    </row>
    <row r="62" spans="1:2">
      <c r="A62" s="163" t="s">
        <v>547</v>
      </c>
      <c r="B62" s="854" t="s">
        <v>744</v>
      </c>
    </row>
    <row r="63" spans="1:2" ht="30">
      <c r="A63" s="163" t="s">
        <v>547</v>
      </c>
      <c r="B63" s="854" t="s">
        <v>979</v>
      </c>
    </row>
    <row r="64" spans="1:2">
      <c r="A64" s="163" t="s">
        <v>547</v>
      </c>
      <c r="B64" s="854" t="s">
        <v>717</v>
      </c>
    </row>
    <row r="65" spans="1:2">
      <c r="A65" s="163" t="s">
        <v>547</v>
      </c>
    </row>
    <row r="66" spans="1:2">
      <c r="A66" s="163" t="s">
        <v>547</v>
      </c>
    </row>
    <row r="67" spans="1:2">
      <c r="A67" s="163" t="s">
        <v>547</v>
      </c>
    </row>
    <row r="68" spans="1:2">
      <c r="A68" s="163" t="s">
        <v>547</v>
      </c>
    </row>
    <row r="69" spans="1:2">
      <c r="A69" s="163" t="s">
        <v>547</v>
      </c>
    </row>
    <row r="70" spans="1:2" ht="30">
      <c r="A70" s="163" t="s">
        <v>547</v>
      </c>
      <c r="B70" s="854" t="s">
        <v>980</v>
      </c>
    </row>
    <row r="71" spans="1:2">
      <c r="A71" s="163" t="s">
        <v>547</v>
      </c>
    </row>
    <row r="72" spans="1:2">
      <c r="A72" s="163" t="s">
        <v>547</v>
      </c>
      <c r="B72" s="854" t="s">
        <v>959</v>
      </c>
    </row>
    <row r="73" spans="1:2">
      <c r="A73" s="163" t="s">
        <v>547</v>
      </c>
      <c r="B73" s="854" t="s">
        <v>886</v>
      </c>
    </row>
    <row r="74" spans="1:2">
      <c r="A74" s="163" t="s">
        <v>547</v>
      </c>
    </row>
    <row r="75" spans="1:2">
      <c r="A75" s="163" t="s">
        <v>547</v>
      </c>
      <c r="B75" s="854" t="s">
        <v>890</v>
      </c>
    </row>
    <row r="76" spans="1:2">
      <c r="A76" s="163" t="s">
        <v>547</v>
      </c>
    </row>
    <row r="77" spans="1:2">
      <c r="A77" s="163" t="s">
        <v>547</v>
      </c>
      <c r="B77" s="854" t="s">
        <v>797</v>
      </c>
    </row>
    <row r="78" spans="1:2">
      <c r="A78" s="163" t="s">
        <v>547</v>
      </c>
    </row>
    <row r="79" spans="1:2">
      <c r="A79" s="163" t="s">
        <v>547</v>
      </c>
    </row>
    <row r="80" spans="1:2">
      <c r="A80" s="163" t="s">
        <v>548</v>
      </c>
      <c r="B80" s="854" t="s">
        <v>874</v>
      </c>
    </row>
    <row r="81" spans="1:2">
      <c r="A81" s="163" t="s">
        <v>548</v>
      </c>
      <c r="B81" s="854" t="s">
        <v>910</v>
      </c>
    </row>
    <row r="82" spans="1:2">
      <c r="A82" s="163" t="s">
        <v>548</v>
      </c>
      <c r="B82" s="854" t="s">
        <v>902</v>
      </c>
    </row>
    <row r="83" spans="1:2" ht="30">
      <c r="A83" s="163" t="s">
        <v>548</v>
      </c>
      <c r="B83" s="854" t="s">
        <v>948</v>
      </c>
    </row>
    <row r="84" spans="1:2">
      <c r="A84" s="163" t="s">
        <v>549</v>
      </c>
      <c r="B84" s="854" t="s">
        <v>828</v>
      </c>
    </row>
    <row r="85" spans="1:2">
      <c r="A85" s="163" t="s">
        <v>549</v>
      </c>
    </row>
    <row r="86" spans="1:2">
      <c r="A86" s="163" t="s">
        <v>549</v>
      </c>
      <c r="B86" s="854" t="s">
        <v>839</v>
      </c>
    </row>
    <row r="87" spans="1:2">
      <c r="A87" s="163" t="s">
        <v>549</v>
      </c>
    </row>
    <row r="88" spans="1:2">
      <c r="A88" s="163" t="s">
        <v>549</v>
      </c>
      <c r="B88" s="854" t="s">
        <v>764</v>
      </c>
    </row>
    <row r="89" spans="1:2">
      <c r="A89" s="163" t="s">
        <v>549</v>
      </c>
    </row>
    <row r="90" spans="1:2">
      <c r="A90" s="163" t="s">
        <v>549</v>
      </c>
    </row>
    <row r="91" spans="1:2">
      <c r="A91" s="163" t="s">
        <v>549</v>
      </c>
    </row>
    <row r="92" spans="1:2" ht="30">
      <c r="A92" s="163" t="s">
        <v>549</v>
      </c>
      <c r="B92" s="854" t="s">
        <v>875</v>
      </c>
    </row>
    <row r="93" spans="1:2">
      <c r="A93" s="163" t="s">
        <v>549</v>
      </c>
    </row>
    <row r="94" spans="1:2" ht="30">
      <c r="A94" s="163" t="s">
        <v>549</v>
      </c>
      <c r="B94" s="854" t="s">
        <v>981</v>
      </c>
    </row>
    <row r="95" spans="1:2">
      <c r="A95" s="163" t="s">
        <v>549</v>
      </c>
    </row>
    <row r="96" spans="1:2" ht="30">
      <c r="A96" s="163" t="s">
        <v>549</v>
      </c>
      <c r="B96" s="854" t="s">
        <v>982</v>
      </c>
    </row>
    <row r="97" spans="1:2">
      <c r="A97" s="163" t="s">
        <v>549</v>
      </c>
    </row>
    <row r="98" spans="1:2">
      <c r="A98" s="163" t="s">
        <v>549</v>
      </c>
    </row>
    <row r="99" spans="1:2">
      <c r="A99" s="163" t="s">
        <v>549</v>
      </c>
    </row>
    <row r="100" spans="1:2">
      <c r="A100" s="163" t="s">
        <v>549</v>
      </c>
    </row>
    <row r="101" spans="1:2">
      <c r="A101" s="163" t="s">
        <v>549</v>
      </c>
    </row>
    <row r="102" spans="1:2">
      <c r="A102" s="163" t="s">
        <v>549</v>
      </c>
      <c r="B102" s="854" t="s">
        <v>913</v>
      </c>
    </row>
    <row r="103" spans="1:2">
      <c r="A103" s="163" t="s">
        <v>549</v>
      </c>
    </row>
    <row r="104" spans="1:2" ht="30">
      <c r="A104" s="163" t="s">
        <v>549</v>
      </c>
      <c r="B104" s="854" t="s">
        <v>983</v>
      </c>
    </row>
    <row r="105" spans="1:2">
      <c r="A105" s="163" t="s">
        <v>549</v>
      </c>
    </row>
    <row r="106" spans="1:2" ht="30">
      <c r="A106" s="163" t="s">
        <v>549</v>
      </c>
      <c r="B106" s="854" t="s">
        <v>774</v>
      </c>
    </row>
    <row r="107" spans="1:2">
      <c r="A107" s="163" t="s">
        <v>549</v>
      </c>
      <c r="B107" s="854" t="s">
        <v>787</v>
      </c>
    </row>
    <row r="108" spans="1:2">
      <c r="A108" s="163" t="s">
        <v>549</v>
      </c>
    </row>
    <row r="109" spans="1:2" ht="30">
      <c r="A109" s="163" t="s">
        <v>549</v>
      </c>
      <c r="B109" s="854" t="s">
        <v>817</v>
      </c>
    </row>
    <row r="110" spans="1:2">
      <c r="A110" s="163" t="s">
        <v>549</v>
      </c>
    </row>
    <row r="111" spans="1:2">
      <c r="A111" s="163" t="s">
        <v>549</v>
      </c>
    </row>
    <row r="112" spans="1:2">
      <c r="A112" s="163" t="s">
        <v>549</v>
      </c>
    </row>
    <row r="113" spans="1:2" ht="30">
      <c r="A113" s="163" t="s">
        <v>549</v>
      </c>
      <c r="B113" s="854" t="s">
        <v>775</v>
      </c>
    </row>
    <row r="114" spans="1:2">
      <c r="A114" s="163" t="s">
        <v>549</v>
      </c>
      <c r="B114" s="854" t="s">
        <v>800</v>
      </c>
    </row>
    <row r="115" spans="1:2">
      <c r="A115" s="163" t="s">
        <v>549</v>
      </c>
      <c r="B115" s="854" t="s">
        <v>897</v>
      </c>
    </row>
    <row r="116" spans="1:2" ht="30">
      <c r="A116" s="163" t="s">
        <v>549</v>
      </c>
      <c r="B116" s="854" t="s">
        <v>927</v>
      </c>
    </row>
    <row r="117" spans="1:2">
      <c r="A117" s="163" t="s">
        <v>549</v>
      </c>
    </row>
    <row r="118" spans="1:2">
      <c r="A118" s="163" t="s">
        <v>549</v>
      </c>
    </row>
    <row r="119" spans="1:2" ht="30">
      <c r="A119" s="163" t="s">
        <v>549</v>
      </c>
      <c r="B119" s="854" t="s">
        <v>955</v>
      </c>
    </row>
    <row r="120" spans="1:2">
      <c r="A120" s="163" t="s">
        <v>549</v>
      </c>
    </row>
    <row r="121" spans="1:2">
      <c r="A121" s="163" t="s">
        <v>549</v>
      </c>
      <c r="B121" s="854" t="s">
        <v>760</v>
      </c>
    </row>
    <row r="122" spans="1:2">
      <c r="A122" s="163" t="s">
        <v>549</v>
      </c>
    </row>
    <row r="123" spans="1:2">
      <c r="A123" s="163" t="s">
        <v>549</v>
      </c>
    </row>
    <row r="124" spans="1:2">
      <c r="A124" s="163" t="s">
        <v>549</v>
      </c>
    </row>
    <row r="125" spans="1:2">
      <c r="A125" s="163" t="s">
        <v>549</v>
      </c>
    </row>
    <row r="126" spans="1:2" ht="30">
      <c r="A126" s="163" t="s">
        <v>549</v>
      </c>
      <c r="B126" s="854" t="s">
        <v>770</v>
      </c>
    </row>
    <row r="127" spans="1:2">
      <c r="A127" s="163" t="s">
        <v>549</v>
      </c>
    </row>
    <row r="128" spans="1:2">
      <c r="A128" s="163" t="s">
        <v>549</v>
      </c>
    </row>
    <row r="129" spans="1:2">
      <c r="A129" s="163" t="s">
        <v>549</v>
      </c>
      <c r="B129" s="854" t="s">
        <v>905</v>
      </c>
    </row>
    <row r="130" spans="1:2">
      <c r="A130" s="163" t="s">
        <v>549</v>
      </c>
    </row>
    <row r="131" spans="1:2">
      <c r="A131" s="163" t="s">
        <v>549</v>
      </c>
    </row>
    <row r="132" spans="1:2" ht="30">
      <c r="A132" s="163" t="s">
        <v>549</v>
      </c>
      <c r="B132" s="854" t="s">
        <v>860</v>
      </c>
    </row>
    <row r="133" spans="1:2">
      <c r="A133" s="163" t="s">
        <v>549</v>
      </c>
    </row>
    <row r="134" spans="1:2">
      <c r="A134" s="163" t="s">
        <v>549</v>
      </c>
    </row>
    <row r="135" spans="1:2" ht="45">
      <c r="A135" s="163" t="s">
        <v>549</v>
      </c>
      <c r="B135" s="854" t="s">
        <v>984</v>
      </c>
    </row>
    <row r="136" spans="1:2" ht="30">
      <c r="A136" s="163" t="s">
        <v>549</v>
      </c>
      <c r="B136" s="854" t="s">
        <v>985</v>
      </c>
    </row>
    <row r="137" spans="1:2">
      <c r="A137" s="163" t="s">
        <v>549</v>
      </c>
    </row>
    <row r="138" spans="1:2" ht="60">
      <c r="A138" s="163" t="s">
        <v>549</v>
      </c>
      <c r="B138" s="854" t="s">
        <v>986</v>
      </c>
    </row>
    <row r="139" spans="1:2" ht="60">
      <c r="A139" s="163" t="s">
        <v>549</v>
      </c>
      <c r="B139" s="854" t="s">
        <v>987</v>
      </c>
    </row>
    <row r="140" spans="1:2">
      <c r="A140" s="163" t="s">
        <v>549</v>
      </c>
    </row>
    <row r="141" spans="1:2">
      <c r="A141" s="163" t="s">
        <v>549</v>
      </c>
    </row>
    <row r="142" spans="1:2">
      <c r="A142" s="163" t="s">
        <v>549</v>
      </c>
      <c r="B142" s="854" t="s">
        <v>791</v>
      </c>
    </row>
    <row r="143" spans="1:2" ht="30">
      <c r="A143" s="163" t="s">
        <v>549</v>
      </c>
      <c r="B143" s="854" t="s">
        <v>988</v>
      </c>
    </row>
    <row r="144" spans="1:2">
      <c r="A144" s="163" t="s">
        <v>549</v>
      </c>
    </row>
    <row r="145" spans="1:2">
      <c r="A145" s="163" t="s">
        <v>549</v>
      </c>
    </row>
    <row r="146" spans="1:2">
      <c r="A146" s="163" t="s">
        <v>549</v>
      </c>
    </row>
    <row r="147" spans="1:2" ht="30">
      <c r="A147" s="163" t="s">
        <v>549</v>
      </c>
      <c r="B147" s="854" t="s">
        <v>783</v>
      </c>
    </row>
    <row r="148" spans="1:2" ht="30">
      <c r="A148" s="163" t="s">
        <v>549</v>
      </c>
      <c r="B148" s="854" t="s">
        <v>989</v>
      </c>
    </row>
    <row r="149" spans="1:2">
      <c r="A149" s="163" t="s">
        <v>549</v>
      </c>
    </row>
    <row r="150" spans="1:2">
      <c r="A150" s="163" t="s">
        <v>549</v>
      </c>
      <c r="B150" s="854" t="s">
        <v>751</v>
      </c>
    </row>
    <row r="151" spans="1:2" ht="30">
      <c r="A151" s="163" t="s">
        <v>549</v>
      </c>
      <c r="B151" s="854" t="s">
        <v>990</v>
      </c>
    </row>
    <row r="152" spans="1:2" ht="45">
      <c r="A152" s="163" t="s">
        <v>549</v>
      </c>
      <c r="B152" s="854" t="s">
        <v>991</v>
      </c>
    </row>
    <row r="153" spans="1:2">
      <c r="A153" s="163" t="s">
        <v>549</v>
      </c>
    </row>
    <row r="154" spans="1:2">
      <c r="A154" s="163" t="s">
        <v>549</v>
      </c>
      <c r="B154" s="854" t="s">
        <v>720</v>
      </c>
    </row>
    <row r="155" spans="1:2">
      <c r="A155" s="163" t="s">
        <v>549</v>
      </c>
      <c r="B155" s="854" t="s">
        <v>844</v>
      </c>
    </row>
    <row r="156" spans="1:2">
      <c r="A156" s="163" t="s">
        <v>549</v>
      </c>
      <c r="B156" s="854" t="s">
        <v>718</v>
      </c>
    </row>
    <row r="157" spans="1:2">
      <c r="A157" s="163" t="s">
        <v>549</v>
      </c>
      <c r="B157" s="854" t="s">
        <v>899</v>
      </c>
    </row>
    <row r="158" spans="1:2">
      <c r="A158" s="163" t="s">
        <v>549</v>
      </c>
      <c r="B158" s="854" t="s">
        <v>753</v>
      </c>
    </row>
    <row r="159" spans="1:2">
      <c r="A159" s="163" t="s">
        <v>549</v>
      </c>
      <c r="B159" s="854" t="s">
        <v>887</v>
      </c>
    </row>
    <row r="160" spans="1:2">
      <c r="A160" s="163" t="s">
        <v>549</v>
      </c>
    </row>
    <row r="161" spans="1:2">
      <c r="A161" s="163" t="s">
        <v>549</v>
      </c>
      <c r="B161" s="854" t="s">
        <v>821</v>
      </c>
    </row>
    <row r="162" spans="1:2">
      <c r="A162" s="163" t="s">
        <v>549</v>
      </c>
      <c r="B162" s="854" t="s">
        <v>782</v>
      </c>
    </row>
    <row r="163" spans="1:2">
      <c r="A163" s="163" t="s">
        <v>549</v>
      </c>
    </row>
    <row r="164" spans="1:2">
      <c r="A164" s="163" t="s">
        <v>549</v>
      </c>
    </row>
    <row r="165" spans="1:2">
      <c r="A165" s="163" t="s">
        <v>549</v>
      </c>
    </row>
    <row r="166" spans="1:2" ht="60">
      <c r="A166" s="163" t="s">
        <v>549</v>
      </c>
      <c r="B166" s="854" t="s">
        <v>992</v>
      </c>
    </row>
    <row r="167" spans="1:2">
      <c r="A167" s="163" t="s">
        <v>549</v>
      </c>
    </row>
    <row r="168" spans="1:2">
      <c r="A168" s="163" t="s">
        <v>549</v>
      </c>
    </row>
    <row r="169" spans="1:2" ht="60">
      <c r="A169" s="163" t="s">
        <v>549</v>
      </c>
      <c r="B169" s="854" t="s">
        <v>993</v>
      </c>
    </row>
    <row r="170" spans="1:2" ht="45">
      <c r="A170" s="163" t="s">
        <v>549</v>
      </c>
      <c r="B170" s="854" t="s">
        <v>994</v>
      </c>
    </row>
    <row r="171" spans="1:2">
      <c r="A171" s="163" t="s">
        <v>549</v>
      </c>
    </row>
    <row r="172" spans="1:2">
      <c r="A172" s="163" t="s">
        <v>549</v>
      </c>
      <c r="B172" s="854" t="s">
        <v>915</v>
      </c>
    </row>
    <row r="173" spans="1:2">
      <c r="A173" s="163" t="s">
        <v>549</v>
      </c>
    </row>
    <row r="174" spans="1:2">
      <c r="A174" s="163" t="s">
        <v>549</v>
      </c>
      <c r="B174" s="854" t="s">
        <v>801</v>
      </c>
    </row>
    <row r="175" spans="1:2">
      <c r="A175" s="163" t="s">
        <v>549</v>
      </c>
    </row>
    <row r="176" spans="1:2">
      <c r="A176" s="163" t="s">
        <v>549</v>
      </c>
      <c r="B176" s="854" t="s">
        <v>917</v>
      </c>
    </row>
    <row r="177" spans="1:4">
      <c r="A177" s="163" t="s">
        <v>549</v>
      </c>
    </row>
    <row r="178" spans="1:4">
      <c r="A178" s="163" t="s">
        <v>549</v>
      </c>
    </row>
    <row r="179" spans="1:4" ht="45">
      <c r="A179" s="163" t="s">
        <v>549</v>
      </c>
      <c r="B179" s="854" t="s">
        <v>995</v>
      </c>
    </row>
    <row r="180" spans="1:4">
      <c r="A180" s="163" t="s">
        <v>549</v>
      </c>
    </row>
    <row r="181" spans="1:4">
      <c r="A181" s="163" t="s">
        <v>549</v>
      </c>
      <c r="B181" s="854" t="s">
        <v>996</v>
      </c>
      <c r="D181" s="163"/>
    </row>
    <row r="182" spans="1:4">
      <c r="A182" s="163" t="s">
        <v>550</v>
      </c>
    </row>
    <row r="183" spans="1:4">
      <c r="A183" s="163" t="s">
        <v>550</v>
      </c>
    </row>
    <row r="184" spans="1:4">
      <c r="A184" s="163" t="s">
        <v>550</v>
      </c>
    </row>
    <row r="185" spans="1:4" ht="45">
      <c r="A185" s="163" t="s">
        <v>550</v>
      </c>
      <c r="B185" s="854" t="s">
        <v>997</v>
      </c>
    </row>
    <row r="186" spans="1:4">
      <c r="A186" s="163" t="s">
        <v>550</v>
      </c>
    </row>
    <row r="187" spans="1:4">
      <c r="A187" s="163" t="s">
        <v>550</v>
      </c>
    </row>
    <row r="188" spans="1:4" ht="30">
      <c r="A188" s="163" t="s">
        <v>550</v>
      </c>
      <c r="B188" s="854" t="s">
        <v>998</v>
      </c>
    </row>
    <row r="189" spans="1:4">
      <c r="A189" s="163" t="s">
        <v>550</v>
      </c>
    </row>
    <row r="190" spans="1:4" ht="30">
      <c r="A190" s="163" t="s">
        <v>550</v>
      </c>
      <c r="B190" s="854" t="s">
        <v>999</v>
      </c>
    </row>
    <row r="191" spans="1:4">
      <c r="A191" s="163" t="s">
        <v>550</v>
      </c>
    </row>
    <row r="192" spans="1:4" ht="45">
      <c r="A192" s="163" t="s">
        <v>550</v>
      </c>
      <c r="B192" s="854" t="s">
        <v>1000</v>
      </c>
    </row>
    <row r="193" spans="1:2">
      <c r="A193" s="163" t="s">
        <v>550</v>
      </c>
      <c r="B193" s="854" t="s">
        <v>746</v>
      </c>
    </row>
    <row r="194" spans="1:2" ht="30">
      <c r="A194" s="163" t="s">
        <v>550</v>
      </c>
      <c r="B194" s="854" t="s">
        <v>919</v>
      </c>
    </row>
    <row r="195" spans="1:2" ht="45">
      <c r="A195" s="163" t="s">
        <v>550</v>
      </c>
      <c r="B195" s="854" t="s">
        <v>1001</v>
      </c>
    </row>
    <row r="196" spans="1:2" ht="105">
      <c r="A196" s="163" t="s">
        <v>550</v>
      </c>
      <c r="B196" s="854" t="s">
        <v>1002</v>
      </c>
    </row>
    <row r="197" spans="1:2">
      <c r="A197" s="163" t="s">
        <v>550</v>
      </c>
      <c r="B197" s="854" t="s">
        <v>820</v>
      </c>
    </row>
    <row r="198" spans="1:2">
      <c r="A198" s="163" t="s">
        <v>550</v>
      </c>
    </row>
    <row r="199" spans="1:2">
      <c r="A199" s="163" t="s">
        <v>550</v>
      </c>
    </row>
    <row r="200" spans="1:2">
      <c r="A200" s="163" t="s">
        <v>550</v>
      </c>
    </row>
    <row r="201" spans="1:2">
      <c r="A201" s="163" t="s">
        <v>550</v>
      </c>
      <c r="B201" s="854" t="s">
        <v>716</v>
      </c>
    </row>
    <row r="202" spans="1:2">
      <c r="A202" s="163" t="s">
        <v>550</v>
      </c>
    </row>
    <row r="203" spans="1:2">
      <c r="A203" s="163" t="s">
        <v>550</v>
      </c>
      <c r="B203" s="854" t="s">
        <v>801</v>
      </c>
    </row>
    <row r="204" spans="1:2">
      <c r="A204" s="163" t="s">
        <v>550</v>
      </c>
    </row>
    <row r="205" spans="1:2" ht="30">
      <c r="A205" s="163" t="s">
        <v>550</v>
      </c>
      <c r="B205" s="854" t="s">
        <v>829</v>
      </c>
    </row>
    <row r="206" spans="1:2" ht="30">
      <c r="A206" s="163" t="s">
        <v>550</v>
      </c>
      <c r="B206" s="854" t="s">
        <v>1003</v>
      </c>
    </row>
    <row r="207" spans="1:2">
      <c r="A207" s="163" t="s">
        <v>550</v>
      </c>
    </row>
    <row r="208" spans="1:2" ht="30">
      <c r="A208" s="163" t="s">
        <v>550</v>
      </c>
      <c r="B208" s="854" t="s">
        <v>1004</v>
      </c>
    </row>
    <row r="209" spans="1:2">
      <c r="A209" s="163" t="s">
        <v>550</v>
      </c>
    </row>
    <row r="210" spans="1:2" ht="45">
      <c r="A210" s="163" t="s">
        <v>550</v>
      </c>
      <c r="B210" s="854" t="s">
        <v>1005</v>
      </c>
    </row>
    <row r="211" spans="1:2">
      <c r="A211" s="163" t="s">
        <v>550</v>
      </c>
    </row>
    <row r="212" spans="1:2">
      <c r="A212" s="163" t="s">
        <v>550</v>
      </c>
      <c r="B212" s="854" t="s">
        <v>876</v>
      </c>
    </row>
    <row r="213" spans="1:2" ht="30">
      <c r="A213" s="163" t="s">
        <v>550</v>
      </c>
      <c r="B213" s="854" t="s">
        <v>1006</v>
      </c>
    </row>
    <row r="214" spans="1:2" ht="30">
      <c r="A214" s="163" t="s">
        <v>551</v>
      </c>
      <c r="B214" s="854" t="s">
        <v>1007</v>
      </c>
    </row>
    <row r="215" spans="1:2">
      <c r="A215" s="163" t="s">
        <v>551</v>
      </c>
    </row>
    <row r="216" spans="1:2">
      <c r="A216" s="163" t="s">
        <v>551</v>
      </c>
    </row>
    <row r="217" spans="1:2">
      <c r="A217" s="163" t="s">
        <v>551</v>
      </c>
    </row>
    <row r="218" spans="1:2" ht="165">
      <c r="A218" s="163" t="s">
        <v>551</v>
      </c>
      <c r="B218" s="854" t="s">
        <v>1008</v>
      </c>
    </row>
    <row r="219" spans="1:2">
      <c r="A219" s="163" t="s">
        <v>551</v>
      </c>
    </row>
    <row r="220" spans="1:2">
      <c r="A220" s="163" t="s">
        <v>551</v>
      </c>
      <c r="B220" s="854" t="s">
        <v>730</v>
      </c>
    </row>
    <row r="221" spans="1:2">
      <c r="A221" s="163" t="s">
        <v>551</v>
      </c>
    </row>
    <row r="222" spans="1:2" ht="30">
      <c r="A222" s="163" t="s">
        <v>551</v>
      </c>
      <c r="B222" s="854" t="s">
        <v>1009</v>
      </c>
    </row>
    <row r="223" spans="1:2">
      <c r="A223" s="163" t="s">
        <v>551</v>
      </c>
    </row>
    <row r="224" spans="1:2" ht="30">
      <c r="A224" s="163" t="s">
        <v>551</v>
      </c>
      <c r="B224" s="854" t="s">
        <v>1010</v>
      </c>
    </row>
    <row r="225" spans="1:2">
      <c r="A225" s="163" t="s">
        <v>551</v>
      </c>
    </row>
    <row r="226" spans="1:2">
      <c r="A226" s="163" t="s">
        <v>551</v>
      </c>
    </row>
    <row r="227" spans="1:2">
      <c r="A227" s="163" t="s">
        <v>551</v>
      </c>
      <c r="B227" s="854" t="s">
        <v>850</v>
      </c>
    </row>
    <row r="228" spans="1:2">
      <c r="A228" s="163" t="s">
        <v>551</v>
      </c>
      <c r="B228" s="854" t="s">
        <v>941</v>
      </c>
    </row>
    <row r="229" spans="1:2">
      <c r="A229" s="163" t="s">
        <v>551</v>
      </c>
      <c r="B229" s="854" t="s">
        <v>862</v>
      </c>
    </row>
    <row r="230" spans="1:2">
      <c r="A230" s="163" t="s">
        <v>551</v>
      </c>
      <c r="B230" s="854" t="s">
        <v>739</v>
      </c>
    </row>
    <row r="231" spans="1:2">
      <c r="A231" s="163" t="s">
        <v>551</v>
      </c>
      <c r="B231" s="854" t="s">
        <v>904</v>
      </c>
    </row>
    <row r="232" spans="1:2">
      <c r="A232" s="163" t="s">
        <v>551</v>
      </c>
      <c r="B232" s="854" t="s">
        <v>836</v>
      </c>
    </row>
    <row r="233" spans="1:2">
      <c r="A233" s="163" t="s">
        <v>551</v>
      </c>
      <c r="B233" s="854" t="s">
        <v>911</v>
      </c>
    </row>
    <row r="234" spans="1:2">
      <c r="A234" s="163" t="s">
        <v>551</v>
      </c>
    </row>
    <row r="235" spans="1:2">
      <c r="A235" s="163" t="s">
        <v>551</v>
      </c>
    </row>
    <row r="236" spans="1:2" ht="60">
      <c r="A236" s="163" t="s">
        <v>551</v>
      </c>
      <c r="B236" s="854" t="s">
        <v>1011</v>
      </c>
    </row>
    <row r="237" spans="1:2" ht="30">
      <c r="A237" s="163" t="s">
        <v>551</v>
      </c>
      <c r="B237" s="854" t="s">
        <v>1012</v>
      </c>
    </row>
    <row r="238" spans="1:2" ht="30">
      <c r="A238" s="163" t="s">
        <v>551</v>
      </c>
      <c r="B238" s="854" t="s">
        <v>868</v>
      </c>
    </row>
    <row r="239" spans="1:2" ht="30">
      <c r="A239" s="163" t="s">
        <v>551</v>
      </c>
      <c r="B239" s="854" t="s">
        <v>1013</v>
      </c>
    </row>
    <row r="240" spans="1:2" ht="30">
      <c r="A240" s="163" t="s">
        <v>551</v>
      </c>
      <c r="B240" s="854" t="s">
        <v>1014</v>
      </c>
    </row>
    <row r="241" spans="1:2">
      <c r="A241" s="163" t="s">
        <v>551</v>
      </c>
    </row>
    <row r="242" spans="1:2" ht="30">
      <c r="A242" s="163" t="s">
        <v>551</v>
      </c>
      <c r="B242" s="854" t="s">
        <v>1015</v>
      </c>
    </row>
    <row r="243" spans="1:2">
      <c r="A243" s="163" t="s">
        <v>551</v>
      </c>
      <c r="B243" s="854" t="s">
        <v>864</v>
      </c>
    </row>
    <row r="244" spans="1:2">
      <c r="A244" s="163" t="s">
        <v>551</v>
      </c>
      <c r="B244" s="854" t="s">
        <v>906</v>
      </c>
    </row>
    <row r="245" spans="1:2">
      <c r="A245" s="163" t="s">
        <v>551</v>
      </c>
      <c r="B245" s="854" t="s">
        <v>754</v>
      </c>
    </row>
    <row r="246" spans="1:2">
      <c r="A246" s="163" t="s">
        <v>551</v>
      </c>
      <c r="B246" s="854" t="s">
        <v>945</v>
      </c>
    </row>
    <row r="247" spans="1:2" ht="30">
      <c r="A247" s="163" t="s">
        <v>551</v>
      </c>
      <c r="B247" s="854" t="s">
        <v>951</v>
      </c>
    </row>
    <row r="248" spans="1:2">
      <c r="A248" s="163" t="s">
        <v>551</v>
      </c>
      <c r="B248" s="854" t="s">
        <v>925</v>
      </c>
    </row>
    <row r="249" spans="1:2">
      <c r="A249" s="163" t="s">
        <v>551</v>
      </c>
      <c r="B249" s="854" t="s">
        <v>1016</v>
      </c>
    </row>
    <row r="250" spans="1:2">
      <c r="A250" s="163" t="s">
        <v>552</v>
      </c>
    </row>
    <row r="251" spans="1:2">
      <c r="A251" s="163" t="s">
        <v>552</v>
      </c>
      <c r="B251" s="854" t="s">
        <v>851</v>
      </c>
    </row>
    <row r="252" spans="1:2">
      <c r="A252" s="163" t="s">
        <v>552</v>
      </c>
      <c r="B252" s="854" t="s">
        <v>825</v>
      </c>
    </row>
    <row r="253" spans="1:2">
      <c r="A253" s="163" t="s">
        <v>552</v>
      </c>
      <c r="B253" s="854" t="s">
        <v>846</v>
      </c>
    </row>
    <row r="254" spans="1:2">
      <c r="A254" s="163" t="s">
        <v>552</v>
      </c>
      <c r="B254" s="854" t="s">
        <v>939</v>
      </c>
    </row>
    <row r="255" spans="1:2">
      <c r="A255" s="163" t="s">
        <v>552</v>
      </c>
      <c r="B255" s="854" t="s">
        <v>958</v>
      </c>
    </row>
    <row r="256" spans="1:2">
      <c r="A256" s="163" t="s">
        <v>552</v>
      </c>
    </row>
    <row r="257" spans="1:2" ht="30">
      <c r="A257" s="163" t="s">
        <v>552</v>
      </c>
      <c r="B257" s="854" t="s">
        <v>734</v>
      </c>
    </row>
    <row r="258" spans="1:2" ht="30">
      <c r="A258" s="163" t="s">
        <v>552</v>
      </c>
      <c r="B258" s="854" t="s">
        <v>845</v>
      </c>
    </row>
    <row r="259" spans="1:2">
      <c r="A259" s="163" t="s">
        <v>552</v>
      </c>
      <c r="B259" s="854" t="s">
        <v>909</v>
      </c>
    </row>
    <row r="260" spans="1:2">
      <c r="A260" s="163" t="s">
        <v>552</v>
      </c>
    </row>
    <row r="261" spans="1:2">
      <c r="A261" s="163" t="s">
        <v>552</v>
      </c>
      <c r="B261" s="854" t="s">
        <v>888</v>
      </c>
    </row>
    <row r="262" spans="1:2" ht="105">
      <c r="A262" s="163" t="s">
        <v>552</v>
      </c>
      <c r="B262" s="854" t="s">
        <v>1017</v>
      </c>
    </row>
    <row r="263" spans="1:2">
      <c r="A263" s="163" t="s">
        <v>552</v>
      </c>
    </row>
    <row r="264" spans="1:2">
      <c r="A264" s="163" t="s">
        <v>552</v>
      </c>
      <c r="B264" s="854" t="s">
        <v>780</v>
      </c>
    </row>
    <row r="265" spans="1:2">
      <c r="A265" s="163" t="s">
        <v>552</v>
      </c>
      <c r="B265" s="854" t="s">
        <v>721</v>
      </c>
    </row>
    <row r="266" spans="1:2">
      <c r="A266" s="163" t="s">
        <v>552</v>
      </c>
      <c r="B266" s="854" t="s">
        <v>848</v>
      </c>
    </row>
    <row r="267" spans="1:2">
      <c r="A267" s="163" t="s">
        <v>552</v>
      </c>
    </row>
    <row r="268" spans="1:2">
      <c r="A268" s="163" t="s">
        <v>552</v>
      </c>
    </row>
    <row r="269" spans="1:2">
      <c r="A269" s="163" t="s">
        <v>553</v>
      </c>
    </row>
    <row r="270" spans="1:2">
      <c r="A270" s="163" t="s">
        <v>553</v>
      </c>
    </row>
    <row r="271" spans="1:2">
      <c r="A271" s="163" t="s">
        <v>553</v>
      </c>
      <c r="B271" s="854" t="s">
        <v>931</v>
      </c>
    </row>
    <row r="272" spans="1:2">
      <c r="A272" s="163" t="s">
        <v>553</v>
      </c>
      <c r="B272" s="854" t="s">
        <v>908</v>
      </c>
    </row>
    <row r="273" spans="1:2">
      <c r="A273" s="163" t="s">
        <v>553</v>
      </c>
    </row>
    <row r="274" spans="1:2">
      <c r="A274" s="163" t="s">
        <v>553</v>
      </c>
      <c r="B274" s="854" t="s">
        <v>961</v>
      </c>
    </row>
    <row r="275" spans="1:2" ht="30">
      <c r="A275" s="163" t="s">
        <v>555</v>
      </c>
      <c r="B275" s="854" t="s">
        <v>1018</v>
      </c>
    </row>
    <row r="276" spans="1:2">
      <c r="A276" s="163" t="s">
        <v>555</v>
      </c>
    </row>
    <row r="277" spans="1:2">
      <c r="A277" s="163" t="s">
        <v>555</v>
      </c>
      <c r="B277" s="854" t="s">
        <v>750</v>
      </c>
    </row>
    <row r="278" spans="1:2">
      <c r="A278" s="163" t="s">
        <v>555</v>
      </c>
    </row>
    <row r="279" spans="1:2">
      <c r="A279" s="163" t="s">
        <v>555</v>
      </c>
      <c r="B279" s="854" t="s">
        <v>713</v>
      </c>
    </row>
    <row r="280" spans="1:2">
      <c r="A280" s="163" t="s">
        <v>555</v>
      </c>
      <c r="B280" s="854" t="s">
        <v>761</v>
      </c>
    </row>
    <row r="281" spans="1:2">
      <c r="A281" s="163" t="s">
        <v>555</v>
      </c>
    </row>
    <row r="282" spans="1:2">
      <c r="A282" s="163" t="s">
        <v>555</v>
      </c>
    </row>
    <row r="283" spans="1:2">
      <c r="A283" s="163" t="s">
        <v>555</v>
      </c>
    </row>
    <row r="284" spans="1:2">
      <c r="A284" s="163" t="s">
        <v>555</v>
      </c>
    </row>
    <row r="285" spans="1:2" ht="30">
      <c r="A285" s="163" t="s">
        <v>555</v>
      </c>
      <c r="B285" s="854" t="s">
        <v>1019</v>
      </c>
    </row>
    <row r="286" spans="1:2" ht="45">
      <c r="A286" s="163" t="s">
        <v>555</v>
      </c>
      <c r="B286" s="854" t="s">
        <v>1020</v>
      </c>
    </row>
    <row r="287" spans="1:2" ht="45">
      <c r="A287" s="163" t="s">
        <v>555</v>
      </c>
      <c r="B287" s="854" t="s">
        <v>1021</v>
      </c>
    </row>
    <row r="288" spans="1:2">
      <c r="A288" s="163" t="s">
        <v>555</v>
      </c>
      <c r="B288" s="854" t="s">
        <v>756</v>
      </c>
    </row>
    <row r="289" spans="1:2">
      <c r="A289" s="163" t="s">
        <v>555</v>
      </c>
      <c r="B289" s="854" t="s">
        <v>847</v>
      </c>
    </row>
    <row r="290" spans="1:2">
      <c r="A290" s="163" t="s">
        <v>555</v>
      </c>
    </row>
    <row r="291" spans="1:2">
      <c r="A291" s="163" t="s">
        <v>555</v>
      </c>
    </row>
    <row r="292" spans="1:2" ht="30">
      <c r="A292" s="163" t="s">
        <v>555</v>
      </c>
      <c r="B292" s="854" t="s">
        <v>1022</v>
      </c>
    </row>
    <row r="293" spans="1:2">
      <c r="A293" s="163" t="s">
        <v>555</v>
      </c>
      <c r="B293" s="854" t="s">
        <v>930</v>
      </c>
    </row>
    <row r="294" spans="1:2">
      <c r="A294" s="163" t="s">
        <v>555</v>
      </c>
      <c r="B294" s="854" t="s">
        <v>755</v>
      </c>
    </row>
    <row r="295" spans="1:2" ht="30">
      <c r="A295" s="163" t="s">
        <v>555</v>
      </c>
      <c r="B295" s="854" t="s">
        <v>871</v>
      </c>
    </row>
    <row r="296" spans="1:2">
      <c r="A296" s="163" t="s">
        <v>555</v>
      </c>
    </row>
    <row r="297" spans="1:2" ht="45">
      <c r="A297" s="163" t="s">
        <v>555</v>
      </c>
      <c r="B297" s="854" t="s">
        <v>1023</v>
      </c>
    </row>
    <row r="298" spans="1:2">
      <c r="A298" s="163" t="s">
        <v>555</v>
      </c>
    </row>
    <row r="299" spans="1:2" ht="75">
      <c r="A299" s="163" t="s">
        <v>555</v>
      </c>
      <c r="B299" s="854" t="s">
        <v>1024</v>
      </c>
    </row>
    <row r="300" spans="1:2">
      <c r="A300" s="163" t="s">
        <v>554</v>
      </c>
    </row>
    <row r="301" spans="1:2">
      <c r="A301" s="163" t="s">
        <v>556</v>
      </c>
      <c r="B301" s="854" t="s">
        <v>892</v>
      </c>
    </row>
    <row r="302" spans="1:2">
      <c r="A302" s="163" t="s">
        <v>556</v>
      </c>
      <c r="B302" s="854" t="s">
        <v>816</v>
      </c>
    </row>
    <row r="303" spans="1:2" ht="30">
      <c r="A303" s="163" t="s">
        <v>557</v>
      </c>
      <c r="B303" s="854" t="s">
        <v>944</v>
      </c>
    </row>
    <row r="304" spans="1:2">
      <c r="A304" s="163" t="s">
        <v>557</v>
      </c>
    </row>
    <row r="305" spans="1:2">
      <c r="A305" s="163" t="s">
        <v>557</v>
      </c>
    </row>
    <row r="306" spans="1:2" ht="30">
      <c r="A306" s="163" t="s">
        <v>557</v>
      </c>
      <c r="B306" s="854" t="s">
        <v>1025</v>
      </c>
    </row>
    <row r="307" spans="1:2">
      <c r="A307" s="163" t="s">
        <v>557</v>
      </c>
      <c r="B307" s="854" t="s">
        <v>952</v>
      </c>
    </row>
    <row r="308" spans="1:2">
      <c r="A308" s="163" t="s">
        <v>557</v>
      </c>
      <c r="B308" s="854" t="s">
        <v>849</v>
      </c>
    </row>
    <row r="309" spans="1:2">
      <c r="A309" s="163" t="s">
        <v>557</v>
      </c>
    </row>
    <row r="310" spans="1:2">
      <c r="A310" s="163" t="s">
        <v>557</v>
      </c>
    </row>
    <row r="311" spans="1:2">
      <c r="A311" s="163" t="s">
        <v>557</v>
      </c>
    </row>
    <row r="312" spans="1:2">
      <c r="A312" s="163" t="s">
        <v>557</v>
      </c>
      <c r="B312" s="854" t="s">
        <v>900</v>
      </c>
    </row>
    <row r="313" spans="1:2">
      <c r="A313" s="163" t="s">
        <v>557</v>
      </c>
      <c r="B313" s="854" t="s">
        <v>877</v>
      </c>
    </row>
    <row r="314" spans="1:2" ht="30">
      <c r="A314" s="163" t="s">
        <v>557</v>
      </c>
      <c r="B314" s="854" t="s">
        <v>1026</v>
      </c>
    </row>
    <row r="315" spans="1:2">
      <c r="A315" s="163" t="s">
        <v>557</v>
      </c>
    </row>
    <row r="316" spans="1:2">
      <c r="A316" s="163" t="s">
        <v>557</v>
      </c>
    </row>
    <row r="317" spans="1:2">
      <c r="A317" s="163" t="s">
        <v>558</v>
      </c>
      <c r="B317" s="854" t="s">
        <v>796</v>
      </c>
    </row>
    <row r="318" spans="1:2">
      <c r="A318" s="163" t="s">
        <v>559</v>
      </c>
    </row>
    <row r="319" spans="1:2" ht="60">
      <c r="A319" s="163" t="s">
        <v>560</v>
      </c>
      <c r="B319" s="854" t="s">
        <v>1027</v>
      </c>
    </row>
    <row r="320" spans="1:2" ht="30">
      <c r="A320" s="163" t="s">
        <v>560</v>
      </c>
      <c r="B320" s="854" t="s">
        <v>869</v>
      </c>
    </row>
    <row r="321" spans="1:2" ht="30">
      <c r="A321" s="163" t="s">
        <v>560</v>
      </c>
      <c r="B321" s="854" t="s">
        <v>807</v>
      </c>
    </row>
    <row r="322" spans="1:2">
      <c r="A322" s="163" t="s">
        <v>560</v>
      </c>
      <c r="B322" s="854" t="s">
        <v>809</v>
      </c>
    </row>
    <row r="323" spans="1:2">
      <c r="A323" s="163" t="s">
        <v>560</v>
      </c>
      <c r="B323" s="854" t="s">
        <v>771</v>
      </c>
    </row>
    <row r="324" spans="1:2" ht="45">
      <c r="A324" s="163" t="s">
        <v>560</v>
      </c>
      <c r="B324" s="854" t="s">
        <v>1028</v>
      </c>
    </row>
    <row r="325" spans="1:2">
      <c r="A325" s="163" t="s">
        <v>560</v>
      </c>
      <c r="B325" s="854" t="s">
        <v>772</v>
      </c>
    </row>
    <row r="326" spans="1:2">
      <c r="A326" s="163" t="s">
        <v>560</v>
      </c>
      <c r="B326" s="854" t="s">
        <v>806</v>
      </c>
    </row>
    <row r="327" spans="1:2">
      <c r="A327" s="163" t="s">
        <v>560</v>
      </c>
      <c r="B327" s="854" t="s">
        <v>916</v>
      </c>
    </row>
    <row r="328" spans="1:2">
      <c r="A328" s="163" t="s">
        <v>560</v>
      </c>
    </row>
    <row r="329" spans="1:2">
      <c r="A329" s="163" t="s">
        <v>560</v>
      </c>
      <c r="B329" s="854" t="s">
        <v>728</v>
      </c>
    </row>
    <row r="330" spans="1:2" ht="45">
      <c r="A330" s="163" t="s">
        <v>560</v>
      </c>
      <c r="B330" s="854" t="s">
        <v>1029</v>
      </c>
    </row>
    <row r="331" spans="1:2">
      <c r="A331" s="163" t="s">
        <v>560</v>
      </c>
      <c r="B331" s="854" t="s">
        <v>804</v>
      </c>
    </row>
    <row r="332" spans="1:2">
      <c r="A332" s="163" t="s">
        <v>560</v>
      </c>
    </row>
    <row r="333" spans="1:2">
      <c r="A333" s="163" t="s">
        <v>560</v>
      </c>
      <c r="B333" s="854" t="s">
        <v>803</v>
      </c>
    </row>
    <row r="334" spans="1:2">
      <c r="A334" s="163" t="s">
        <v>560</v>
      </c>
      <c r="B334" s="854" t="s">
        <v>729</v>
      </c>
    </row>
    <row r="335" spans="1:2">
      <c r="A335" s="163" t="s">
        <v>560</v>
      </c>
      <c r="B335" s="854" t="s">
        <v>834</v>
      </c>
    </row>
    <row r="336" spans="1:2" ht="120">
      <c r="A336" s="163" t="s">
        <v>560</v>
      </c>
      <c r="B336" s="854" t="s">
        <v>1030</v>
      </c>
    </row>
    <row r="337" spans="1:2">
      <c r="A337" s="163" t="s">
        <v>560</v>
      </c>
    </row>
    <row r="338" spans="1:2">
      <c r="A338" s="163" t="s">
        <v>560</v>
      </c>
    </row>
    <row r="339" spans="1:2" ht="30">
      <c r="A339" s="163" t="s">
        <v>560</v>
      </c>
      <c r="B339" s="854" t="s">
        <v>856</v>
      </c>
    </row>
    <row r="340" spans="1:2">
      <c r="A340" s="163" t="s">
        <v>560</v>
      </c>
    </row>
    <row r="341" spans="1:2">
      <c r="A341" s="163" t="s">
        <v>560</v>
      </c>
    </row>
    <row r="342" spans="1:2" ht="30">
      <c r="A342" s="163" t="s">
        <v>560</v>
      </c>
      <c r="B342" s="854" t="s">
        <v>1031</v>
      </c>
    </row>
    <row r="343" spans="1:2">
      <c r="A343" s="163" t="s">
        <v>560</v>
      </c>
    </row>
    <row r="344" spans="1:2">
      <c r="A344" s="163" t="s">
        <v>560</v>
      </c>
    </row>
    <row r="345" spans="1:2" ht="30">
      <c r="A345" s="163" t="s">
        <v>560</v>
      </c>
      <c r="B345" s="854" t="s">
        <v>1032</v>
      </c>
    </row>
    <row r="346" spans="1:2">
      <c r="A346" s="163" t="s">
        <v>560</v>
      </c>
    </row>
    <row r="347" spans="1:2">
      <c r="A347" s="163" t="s">
        <v>560</v>
      </c>
      <c r="B347" s="854" t="s">
        <v>857</v>
      </c>
    </row>
    <row r="348" spans="1:2">
      <c r="A348" s="163" t="s">
        <v>560</v>
      </c>
      <c r="B348" s="854" t="s">
        <v>810</v>
      </c>
    </row>
    <row r="349" spans="1:2">
      <c r="A349" s="163" t="s">
        <v>560</v>
      </c>
      <c r="B349" s="854" t="s">
        <v>731</v>
      </c>
    </row>
    <row r="350" spans="1:2">
      <c r="A350" s="163" t="s">
        <v>560</v>
      </c>
    </row>
    <row r="351" spans="1:2" ht="45">
      <c r="A351" s="163" t="s">
        <v>560</v>
      </c>
      <c r="B351" s="854" t="s">
        <v>1033</v>
      </c>
    </row>
    <row r="352" spans="1:2">
      <c r="A352" s="163" t="s">
        <v>560</v>
      </c>
      <c r="B352" s="854" t="s">
        <v>827</v>
      </c>
    </row>
    <row r="353" spans="1:2" ht="30">
      <c r="A353" s="163" t="s">
        <v>560</v>
      </c>
      <c r="B353" s="854" t="s">
        <v>707</v>
      </c>
    </row>
    <row r="354" spans="1:2" ht="45">
      <c r="A354" s="163" t="s">
        <v>560</v>
      </c>
      <c r="B354" s="854" t="s">
        <v>1034</v>
      </c>
    </row>
    <row r="355" spans="1:2">
      <c r="A355" s="163" t="s">
        <v>560</v>
      </c>
      <c r="B355" s="854" t="s">
        <v>793</v>
      </c>
    </row>
    <row r="356" spans="1:2" ht="45">
      <c r="A356" s="163" t="s">
        <v>560</v>
      </c>
      <c r="B356" s="854" t="s">
        <v>1035</v>
      </c>
    </row>
    <row r="357" spans="1:2">
      <c r="A357" s="163" t="s">
        <v>561</v>
      </c>
    </row>
    <row r="358" spans="1:2">
      <c r="A358" s="163" t="s">
        <v>561</v>
      </c>
    </row>
    <row r="359" spans="1:2" ht="45">
      <c r="A359" s="163" t="s">
        <v>561</v>
      </c>
      <c r="B359" s="854" t="s">
        <v>1036</v>
      </c>
    </row>
    <row r="360" spans="1:2">
      <c r="A360" s="163" t="s">
        <v>561</v>
      </c>
      <c r="B360" s="854" t="s">
        <v>833</v>
      </c>
    </row>
    <row r="361" spans="1:2" ht="60">
      <c r="A361" s="163" t="s">
        <v>561</v>
      </c>
      <c r="B361" s="854" t="s">
        <v>1037</v>
      </c>
    </row>
    <row r="362" spans="1:2">
      <c r="A362" s="163" t="s">
        <v>561</v>
      </c>
      <c r="B362" s="854" t="s">
        <v>894</v>
      </c>
    </row>
    <row r="363" spans="1:2">
      <c r="A363" s="163" t="s">
        <v>561</v>
      </c>
      <c r="B363" s="854" t="s">
        <v>832</v>
      </c>
    </row>
    <row r="364" spans="1:2" ht="30">
      <c r="A364" s="163" t="s">
        <v>561</v>
      </c>
      <c r="B364" s="854" t="s">
        <v>889</v>
      </c>
    </row>
    <row r="365" spans="1:2">
      <c r="A365" s="163" t="s">
        <v>561</v>
      </c>
      <c r="B365" s="854" t="s">
        <v>798</v>
      </c>
    </row>
    <row r="366" spans="1:2">
      <c r="A366" s="163" t="s">
        <v>561</v>
      </c>
      <c r="B366" s="854" t="s">
        <v>752</v>
      </c>
    </row>
    <row r="367" spans="1:2">
      <c r="A367" s="163" t="s">
        <v>561</v>
      </c>
    </row>
    <row r="368" spans="1:2">
      <c r="A368" s="163" t="s">
        <v>561</v>
      </c>
      <c r="B368" s="854" t="s">
        <v>896</v>
      </c>
    </row>
    <row r="369" spans="1:2">
      <c r="A369" s="163" t="s">
        <v>561</v>
      </c>
    </row>
    <row r="370" spans="1:2" ht="30">
      <c r="A370" s="163" t="s">
        <v>561</v>
      </c>
      <c r="B370" s="854" t="s">
        <v>1038</v>
      </c>
    </row>
    <row r="371" spans="1:2">
      <c r="A371" s="163" t="s">
        <v>561</v>
      </c>
      <c r="B371" s="854" t="s">
        <v>826</v>
      </c>
    </row>
    <row r="372" spans="1:2">
      <c r="A372" s="163" t="s">
        <v>561</v>
      </c>
    </row>
    <row r="373" spans="1:2">
      <c r="A373" s="163" t="s">
        <v>561</v>
      </c>
    </row>
    <row r="374" spans="1:2">
      <c r="A374" s="163" t="s">
        <v>561</v>
      </c>
    </row>
    <row r="375" spans="1:2">
      <c r="A375" s="163" t="s">
        <v>561</v>
      </c>
      <c r="B375" s="854" t="s">
        <v>823</v>
      </c>
    </row>
    <row r="376" spans="1:2" ht="30">
      <c r="A376" s="163" t="s">
        <v>561</v>
      </c>
      <c r="B376" s="854" t="s">
        <v>907</v>
      </c>
    </row>
    <row r="377" spans="1:2">
      <c r="A377" s="163" t="s">
        <v>561</v>
      </c>
      <c r="B377" s="854" t="s">
        <v>852</v>
      </c>
    </row>
    <row r="378" spans="1:2" ht="30">
      <c r="A378" s="163" t="s">
        <v>561</v>
      </c>
      <c r="B378" s="854" t="s">
        <v>893</v>
      </c>
    </row>
    <row r="379" spans="1:2" ht="60">
      <c r="A379" s="163" t="s">
        <v>561</v>
      </c>
      <c r="B379" s="854" t="s">
        <v>1039</v>
      </c>
    </row>
    <row r="380" spans="1:2">
      <c r="A380" s="163" t="s">
        <v>561</v>
      </c>
      <c r="B380" s="854" t="s">
        <v>710</v>
      </c>
    </row>
    <row r="381" spans="1:2">
      <c r="A381" s="163" t="s">
        <v>561</v>
      </c>
      <c r="B381" s="854" t="s">
        <v>786</v>
      </c>
    </row>
    <row r="382" spans="1:2">
      <c r="A382" s="163" t="s">
        <v>561</v>
      </c>
      <c r="B382" s="854" t="s">
        <v>865</v>
      </c>
    </row>
    <row r="383" spans="1:2">
      <c r="A383" s="163" t="s">
        <v>561</v>
      </c>
    </row>
    <row r="384" spans="1:2">
      <c r="A384" s="163" t="s">
        <v>561</v>
      </c>
      <c r="B384" s="854" t="s">
        <v>937</v>
      </c>
    </row>
    <row r="385" spans="1:2">
      <c r="A385" s="163" t="s">
        <v>561</v>
      </c>
      <c r="B385" s="854" t="s">
        <v>903</v>
      </c>
    </row>
    <row r="386" spans="1:2">
      <c r="A386" s="163" t="s">
        <v>561</v>
      </c>
      <c r="B386" s="854" t="s">
        <v>740</v>
      </c>
    </row>
    <row r="387" spans="1:2">
      <c r="A387" s="163" t="s">
        <v>561</v>
      </c>
    </row>
    <row r="388" spans="1:2" ht="30">
      <c r="A388" s="163" t="s">
        <v>561</v>
      </c>
      <c r="B388" s="854" t="s">
        <v>1040</v>
      </c>
    </row>
    <row r="389" spans="1:2">
      <c r="A389" s="163" t="s">
        <v>561</v>
      </c>
    </row>
    <row r="390" spans="1:2" ht="30">
      <c r="A390" s="163" t="s">
        <v>561</v>
      </c>
      <c r="B390" s="854" t="s">
        <v>1041</v>
      </c>
    </row>
    <row r="391" spans="1:2">
      <c r="A391" s="163" t="s">
        <v>561</v>
      </c>
    </row>
    <row r="392" spans="1:2">
      <c r="A392" s="163" t="s">
        <v>561</v>
      </c>
      <c r="B392" s="854" t="s">
        <v>759</v>
      </c>
    </row>
    <row r="393" spans="1:2">
      <c r="A393" s="163" t="s">
        <v>561</v>
      </c>
    </row>
    <row r="394" spans="1:2">
      <c r="A394" s="163" t="s">
        <v>561</v>
      </c>
    </row>
    <row r="395" spans="1:2">
      <c r="A395" s="163" t="s">
        <v>561</v>
      </c>
    </row>
    <row r="396" spans="1:2">
      <c r="A396" s="163" t="s">
        <v>561</v>
      </c>
      <c r="B396" s="854" t="s">
        <v>853</v>
      </c>
    </row>
    <row r="397" spans="1:2">
      <c r="A397" s="163" t="s">
        <v>561</v>
      </c>
    </row>
    <row r="398" spans="1:2">
      <c r="A398" s="163" t="s">
        <v>561</v>
      </c>
      <c r="B398" s="854" t="s">
        <v>953</v>
      </c>
    </row>
    <row r="399" spans="1:2" ht="30">
      <c r="A399" s="163" t="s">
        <v>561</v>
      </c>
      <c r="B399" s="854" t="s">
        <v>794</v>
      </c>
    </row>
    <row r="400" spans="1:2">
      <c r="A400" s="163" t="s">
        <v>561</v>
      </c>
    </row>
    <row r="401" spans="1:2">
      <c r="A401" s="163" t="s">
        <v>561</v>
      </c>
    </row>
    <row r="402" spans="1:2">
      <c r="A402" s="163" t="s">
        <v>561</v>
      </c>
    </row>
    <row r="403" spans="1:2" ht="45">
      <c r="A403" s="163" t="s">
        <v>561</v>
      </c>
      <c r="B403" s="854" t="s">
        <v>1042</v>
      </c>
    </row>
    <row r="404" spans="1:2">
      <c r="A404" s="163" t="s">
        <v>561</v>
      </c>
      <c r="B404" s="854" t="s">
        <v>719</v>
      </c>
    </row>
    <row r="405" spans="1:2" ht="30">
      <c r="A405" s="163" t="s">
        <v>561</v>
      </c>
      <c r="B405" s="854" t="s">
        <v>1043</v>
      </c>
    </row>
    <row r="406" spans="1:2" ht="30">
      <c r="A406" s="163" t="s">
        <v>561</v>
      </c>
      <c r="B406" s="854" t="s">
        <v>715</v>
      </c>
    </row>
    <row r="407" spans="1:2">
      <c r="A407" s="163" t="s">
        <v>561</v>
      </c>
      <c r="B407" s="854" t="s">
        <v>749</v>
      </c>
    </row>
    <row r="408" spans="1:2">
      <c r="A408" s="163" t="s">
        <v>561</v>
      </c>
      <c r="B408" s="854" t="s">
        <v>923</v>
      </c>
    </row>
    <row r="409" spans="1:2">
      <c r="A409" s="163" t="s">
        <v>561</v>
      </c>
    </row>
    <row r="410" spans="1:2">
      <c r="A410" s="163" t="s">
        <v>561</v>
      </c>
      <c r="B410" s="854" t="s">
        <v>745</v>
      </c>
    </row>
    <row r="411" spans="1:2" ht="30">
      <c r="A411" s="163" t="s">
        <v>561</v>
      </c>
      <c r="B411" s="854" t="s">
        <v>737</v>
      </c>
    </row>
    <row r="412" spans="1:2" ht="75">
      <c r="A412" s="163" t="s">
        <v>561</v>
      </c>
      <c r="B412" s="854" t="s">
        <v>1044</v>
      </c>
    </row>
    <row r="413" spans="1:2">
      <c r="A413" s="163" t="s">
        <v>561</v>
      </c>
    </row>
    <row r="414" spans="1:2">
      <c r="A414" s="163" t="s">
        <v>561</v>
      </c>
      <c r="B414" s="854" t="s">
        <v>735</v>
      </c>
    </row>
    <row r="415" spans="1:2">
      <c r="A415" s="163" t="s">
        <v>561</v>
      </c>
      <c r="B415" s="854" t="s">
        <v>742</v>
      </c>
    </row>
    <row r="416" spans="1:2">
      <c r="A416" s="163" t="s">
        <v>561</v>
      </c>
    </row>
    <row r="417" spans="1:2">
      <c r="A417" s="163" t="s">
        <v>561</v>
      </c>
    </row>
    <row r="418" spans="1:2">
      <c r="A418" s="163" t="s">
        <v>561</v>
      </c>
      <c r="B418" s="854" t="s">
        <v>732</v>
      </c>
    </row>
    <row r="419" spans="1:2">
      <c r="A419" s="163" t="s">
        <v>561</v>
      </c>
      <c r="B419" s="854" t="s">
        <v>936</v>
      </c>
    </row>
    <row r="420" spans="1:2" ht="30">
      <c r="A420" s="163" t="s">
        <v>561</v>
      </c>
      <c r="B420" s="854" t="s">
        <v>858</v>
      </c>
    </row>
    <row r="421" spans="1:2">
      <c r="A421" s="163" t="s">
        <v>561</v>
      </c>
    </row>
    <row r="422" spans="1:2" ht="30">
      <c r="A422" s="163" t="s">
        <v>561</v>
      </c>
      <c r="B422" s="854" t="s">
        <v>1045</v>
      </c>
    </row>
    <row r="423" spans="1:2">
      <c r="A423" s="163" t="s">
        <v>561</v>
      </c>
      <c r="B423" s="854" t="s">
        <v>776</v>
      </c>
    </row>
    <row r="424" spans="1:2">
      <c r="A424" s="163" t="s">
        <v>561</v>
      </c>
      <c r="B424" s="854" t="s">
        <v>898</v>
      </c>
    </row>
    <row r="425" spans="1:2">
      <c r="A425" s="163" t="s">
        <v>561</v>
      </c>
      <c r="B425" s="854" t="s">
        <v>855</v>
      </c>
    </row>
    <row r="426" spans="1:2">
      <c r="A426" s="163" t="s">
        <v>561</v>
      </c>
    </row>
    <row r="427" spans="1:2">
      <c r="A427" s="163" t="s">
        <v>561</v>
      </c>
    </row>
    <row r="428" spans="1:2">
      <c r="A428" s="163" t="s">
        <v>561</v>
      </c>
      <c r="B428" s="854" t="s">
        <v>708</v>
      </c>
    </row>
    <row r="429" spans="1:2">
      <c r="A429" s="163" t="s">
        <v>561</v>
      </c>
    </row>
    <row r="430" spans="1:2" ht="75">
      <c r="A430" s="163" t="s">
        <v>561</v>
      </c>
      <c r="B430" s="854" t="s">
        <v>1046</v>
      </c>
    </row>
    <row r="431" spans="1:2">
      <c r="A431" s="163" t="s">
        <v>561</v>
      </c>
      <c r="B431" s="854" t="s">
        <v>872</v>
      </c>
    </row>
    <row r="432" spans="1:2">
      <c r="A432" s="163" t="s">
        <v>561</v>
      </c>
      <c r="B432" s="854" t="s">
        <v>736</v>
      </c>
    </row>
    <row r="433" spans="1:2">
      <c r="A433" s="163" t="s">
        <v>561</v>
      </c>
    </row>
    <row r="434" spans="1:2">
      <c r="A434" s="163" t="s">
        <v>561</v>
      </c>
    </row>
    <row r="435" spans="1:2" ht="45">
      <c r="A435" s="163" t="s">
        <v>561</v>
      </c>
      <c r="B435" s="854" t="s">
        <v>1047</v>
      </c>
    </row>
    <row r="436" spans="1:2" ht="30">
      <c r="A436" s="163" t="s">
        <v>561</v>
      </c>
      <c r="B436" s="854" t="s">
        <v>1048</v>
      </c>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E436"/>
  <sheetViews>
    <sheetView topLeftCell="A37" workbookViewId="0">
      <selection activeCell="T24" sqref="T24"/>
    </sheetView>
  </sheetViews>
  <sheetFormatPr baseColWidth="10" defaultColWidth="9.140625" defaultRowHeight="15"/>
  <cols>
    <col min="1" max="1" width="59.140625" style="163" bestFit="1" customWidth="1"/>
    <col min="2" max="2" width="54.42578125" style="854" customWidth="1"/>
    <col min="3" max="3" width="56.42578125" style="854" customWidth="1"/>
    <col min="4" max="4" width="50.42578125" style="854" customWidth="1"/>
    <col min="5" max="5" width="37" style="163" customWidth="1"/>
    <col min="6" max="16384" width="9.140625" style="163"/>
  </cols>
  <sheetData>
    <row r="1" spans="1:5">
      <c r="A1" s="855" t="s">
        <v>962</v>
      </c>
      <c r="B1" s="856" t="s">
        <v>270</v>
      </c>
      <c r="C1" s="856"/>
      <c r="D1" s="856"/>
      <c r="E1" s="855"/>
    </row>
    <row r="2" spans="1:5">
      <c r="A2" s="855"/>
      <c r="B2" s="856" t="s">
        <v>963</v>
      </c>
      <c r="C2" s="856"/>
      <c r="D2" s="856"/>
      <c r="E2" s="855"/>
    </row>
    <row r="3" spans="1:5">
      <c r="A3" s="163" t="s">
        <v>545</v>
      </c>
    </row>
    <row r="4" spans="1:5">
      <c r="A4" s="163" t="s">
        <v>545</v>
      </c>
    </row>
    <row r="5" spans="1:5" ht="60">
      <c r="A5" s="163" t="s">
        <v>545</v>
      </c>
      <c r="B5" s="854" t="s">
        <v>964</v>
      </c>
    </row>
    <row r="6" spans="1:5">
      <c r="A6" s="163" t="s">
        <v>545</v>
      </c>
    </row>
    <row r="7" spans="1:5">
      <c r="A7" s="163" t="s">
        <v>545</v>
      </c>
    </row>
    <row r="8" spans="1:5">
      <c r="A8" s="163" t="s">
        <v>545</v>
      </c>
    </row>
    <row r="9" spans="1:5">
      <c r="A9" s="163" t="s">
        <v>545</v>
      </c>
    </row>
    <row r="10" spans="1:5">
      <c r="A10" s="163" t="s">
        <v>545</v>
      </c>
      <c r="B10" s="854" t="s">
        <v>942</v>
      </c>
    </row>
    <row r="11" spans="1:5">
      <c r="A11" s="163" t="s">
        <v>545</v>
      </c>
    </row>
    <row r="12" spans="1:5">
      <c r="A12" s="163" t="s">
        <v>545</v>
      </c>
    </row>
    <row r="13" spans="1:5">
      <c r="A13" s="163" t="s">
        <v>545</v>
      </c>
    </row>
    <row r="14" spans="1:5">
      <c r="A14" s="163" t="s">
        <v>545</v>
      </c>
    </row>
    <row r="15" spans="1:5" ht="45">
      <c r="A15" s="163" t="s">
        <v>545</v>
      </c>
      <c r="B15" s="854" t="s">
        <v>965</v>
      </c>
    </row>
    <row r="16" spans="1:5">
      <c r="A16" s="163" t="s">
        <v>545</v>
      </c>
    </row>
    <row r="17" spans="1:2" ht="60">
      <c r="A17" s="163" t="s">
        <v>545</v>
      </c>
      <c r="B17" s="854" t="s">
        <v>966</v>
      </c>
    </row>
    <row r="18" spans="1:2">
      <c r="A18" s="163" t="s">
        <v>545</v>
      </c>
    </row>
    <row r="19" spans="1:2" ht="30">
      <c r="A19" s="163" t="s">
        <v>545</v>
      </c>
      <c r="B19" s="854" t="s">
        <v>733</v>
      </c>
    </row>
    <row r="20" spans="1:2">
      <c r="A20" s="163" t="s">
        <v>545</v>
      </c>
      <c r="B20" s="854" t="s">
        <v>842</v>
      </c>
    </row>
    <row r="21" spans="1:2">
      <c r="A21" s="163" t="s">
        <v>545</v>
      </c>
      <c r="B21" s="854" t="s">
        <v>757</v>
      </c>
    </row>
    <row r="22" spans="1:2" ht="30">
      <c r="A22" s="163" t="s">
        <v>545</v>
      </c>
      <c r="B22" s="854" t="s">
        <v>802</v>
      </c>
    </row>
    <row r="23" spans="1:2" ht="45">
      <c r="A23" s="163" t="s">
        <v>545</v>
      </c>
      <c r="B23" s="854" t="s">
        <v>967</v>
      </c>
    </row>
    <row r="24" spans="1:2">
      <c r="A24" s="163" t="s">
        <v>545</v>
      </c>
    </row>
    <row r="25" spans="1:2">
      <c r="A25" s="163" t="s">
        <v>545</v>
      </c>
      <c r="B25" s="854" t="s">
        <v>762</v>
      </c>
    </row>
    <row r="26" spans="1:2">
      <c r="A26" s="163" t="s">
        <v>545</v>
      </c>
      <c r="B26" s="854" t="s">
        <v>901</v>
      </c>
    </row>
    <row r="27" spans="1:2">
      <c r="A27" s="163" t="s">
        <v>545</v>
      </c>
    </row>
    <row r="28" spans="1:2">
      <c r="A28" s="163" t="s">
        <v>545</v>
      </c>
    </row>
    <row r="29" spans="1:2">
      <c r="A29" s="163" t="s">
        <v>545</v>
      </c>
      <c r="B29" s="854" t="s">
        <v>954</v>
      </c>
    </row>
    <row r="30" spans="1:2">
      <c r="A30" s="163" t="s">
        <v>545</v>
      </c>
      <c r="B30" s="854" t="s">
        <v>947</v>
      </c>
    </row>
    <row r="31" spans="1:2" ht="30">
      <c r="A31" s="163" t="s">
        <v>546</v>
      </c>
      <c r="B31" s="854" t="s">
        <v>928</v>
      </c>
    </row>
    <row r="32" spans="1:2" ht="45">
      <c r="A32" s="163" t="s">
        <v>546</v>
      </c>
      <c r="B32" s="854" t="s">
        <v>968</v>
      </c>
    </row>
    <row r="33" spans="1:2" ht="30">
      <c r="A33" s="163" t="s">
        <v>546</v>
      </c>
      <c r="B33" s="854" t="s">
        <v>763</v>
      </c>
    </row>
    <row r="34" spans="1:2" ht="150">
      <c r="A34" s="163" t="s">
        <v>546</v>
      </c>
      <c r="B34" s="854" t="s">
        <v>969</v>
      </c>
    </row>
    <row r="35" spans="1:2" ht="30">
      <c r="A35" s="163" t="s">
        <v>546</v>
      </c>
      <c r="B35" s="854" t="s">
        <v>773</v>
      </c>
    </row>
    <row r="36" spans="1:2" ht="60">
      <c r="A36" s="163" t="s">
        <v>546</v>
      </c>
      <c r="B36" s="854" t="s">
        <v>970</v>
      </c>
    </row>
    <row r="37" spans="1:2">
      <c r="A37" s="163" t="s">
        <v>546</v>
      </c>
    </row>
    <row r="38" spans="1:2">
      <c r="A38" s="163" t="s">
        <v>546</v>
      </c>
      <c r="B38" s="854" t="s">
        <v>748</v>
      </c>
    </row>
    <row r="39" spans="1:2">
      <c r="A39" s="163" t="s">
        <v>546</v>
      </c>
      <c r="B39" s="854" t="s">
        <v>194</v>
      </c>
    </row>
    <row r="40" spans="1:2">
      <c r="A40" s="163" t="s">
        <v>546</v>
      </c>
      <c r="B40" s="854" t="s">
        <v>866</v>
      </c>
    </row>
    <row r="41" spans="1:2">
      <c r="A41" s="163" t="s">
        <v>546</v>
      </c>
    </row>
    <row r="42" spans="1:2" ht="60">
      <c r="A42" s="163" t="s">
        <v>546</v>
      </c>
      <c r="B42" s="854" t="s">
        <v>971</v>
      </c>
    </row>
    <row r="43" spans="1:2">
      <c r="A43" s="163" t="s">
        <v>546</v>
      </c>
    </row>
    <row r="44" spans="1:2" ht="30">
      <c r="A44" s="163" t="s">
        <v>546</v>
      </c>
      <c r="B44" s="854" t="s">
        <v>743</v>
      </c>
    </row>
    <row r="45" spans="1:2" ht="60">
      <c r="A45" s="163" t="s">
        <v>546</v>
      </c>
      <c r="B45" s="854" t="s">
        <v>972</v>
      </c>
    </row>
    <row r="46" spans="1:2">
      <c r="A46" s="163" t="s">
        <v>546</v>
      </c>
    </row>
    <row r="47" spans="1:2" ht="60">
      <c r="A47" s="163" t="s">
        <v>546</v>
      </c>
      <c r="B47" s="854" t="s">
        <v>973</v>
      </c>
    </row>
    <row r="48" spans="1:2">
      <c r="A48" s="163" t="s">
        <v>546</v>
      </c>
      <c r="B48" s="854" t="s">
        <v>870</v>
      </c>
    </row>
    <row r="49" spans="1:2" ht="45">
      <c r="A49" s="163" t="s">
        <v>546</v>
      </c>
      <c r="B49" s="854" t="s">
        <v>974</v>
      </c>
    </row>
    <row r="50" spans="1:2" ht="30">
      <c r="A50" s="163" t="s">
        <v>546</v>
      </c>
      <c r="B50" s="854" t="s">
        <v>938</v>
      </c>
    </row>
    <row r="51" spans="1:2">
      <c r="A51" s="163" t="s">
        <v>546</v>
      </c>
      <c r="B51" s="854" t="s">
        <v>975</v>
      </c>
    </row>
    <row r="52" spans="1:2">
      <c r="A52" s="163" t="s">
        <v>547</v>
      </c>
      <c r="B52" s="854" t="s">
        <v>811</v>
      </c>
    </row>
    <row r="53" spans="1:2" ht="30">
      <c r="A53" s="163" t="s">
        <v>547</v>
      </c>
      <c r="B53" s="854" t="s">
        <v>976</v>
      </c>
    </row>
    <row r="54" spans="1:2">
      <c r="A54" s="163" t="s">
        <v>547</v>
      </c>
    </row>
    <row r="55" spans="1:2">
      <c r="A55" s="163" t="s">
        <v>547</v>
      </c>
      <c r="B55" s="854" t="s">
        <v>895</v>
      </c>
    </row>
    <row r="56" spans="1:2">
      <c r="A56" s="163" t="s">
        <v>547</v>
      </c>
    </row>
    <row r="57" spans="1:2" ht="45">
      <c r="A57" s="163" t="s">
        <v>547</v>
      </c>
      <c r="B57" s="854" t="s">
        <v>977</v>
      </c>
    </row>
    <row r="58" spans="1:2">
      <c r="A58" s="163" t="s">
        <v>547</v>
      </c>
    </row>
    <row r="59" spans="1:2">
      <c r="A59" s="163" t="s">
        <v>547</v>
      </c>
    </row>
    <row r="60" spans="1:2">
      <c r="A60" s="163" t="s">
        <v>547</v>
      </c>
      <c r="B60" s="854" t="s">
        <v>777</v>
      </c>
    </row>
    <row r="61" spans="1:2" ht="60">
      <c r="A61" s="163" t="s">
        <v>547</v>
      </c>
      <c r="B61" s="854" t="s">
        <v>978</v>
      </c>
    </row>
    <row r="62" spans="1:2">
      <c r="A62" s="163" t="s">
        <v>547</v>
      </c>
      <c r="B62" s="854" t="s">
        <v>744</v>
      </c>
    </row>
    <row r="63" spans="1:2" ht="60">
      <c r="A63" s="163" t="s">
        <v>547</v>
      </c>
      <c r="B63" s="854" t="s">
        <v>979</v>
      </c>
    </row>
    <row r="64" spans="1:2" ht="30">
      <c r="A64" s="163" t="s">
        <v>547</v>
      </c>
      <c r="B64" s="854" t="s">
        <v>717</v>
      </c>
    </row>
    <row r="65" spans="1:2">
      <c r="A65" s="163" t="s">
        <v>547</v>
      </c>
    </row>
    <row r="66" spans="1:2">
      <c r="A66" s="163" t="s">
        <v>547</v>
      </c>
    </row>
    <row r="67" spans="1:2">
      <c r="A67" s="163" t="s">
        <v>547</v>
      </c>
    </row>
    <row r="68" spans="1:2">
      <c r="A68" s="163" t="s">
        <v>547</v>
      </c>
    </row>
    <row r="69" spans="1:2">
      <c r="A69" s="163" t="s">
        <v>547</v>
      </c>
    </row>
    <row r="70" spans="1:2" ht="45">
      <c r="A70" s="163" t="s">
        <v>547</v>
      </c>
      <c r="B70" s="854" t="s">
        <v>980</v>
      </c>
    </row>
    <row r="71" spans="1:2">
      <c r="A71" s="163" t="s">
        <v>547</v>
      </c>
    </row>
    <row r="72" spans="1:2">
      <c r="A72" s="163" t="s">
        <v>547</v>
      </c>
      <c r="B72" s="854" t="s">
        <v>959</v>
      </c>
    </row>
    <row r="73" spans="1:2">
      <c r="A73" s="163" t="s">
        <v>547</v>
      </c>
      <c r="B73" s="854" t="s">
        <v>886</v>
      </c>
    </row>
    <row r="74" spans="1:2">
      <c r="A74" s="163" t="s">
        <v>547</v>
      </c>
    </row>
    <row r="75" spans="1:2">
      <c r="A75" s="163" t="s">
        <v>547</v>
      </c>
      <c r="B75" s="854" t="s">
        <v>890</v>
      </c>
    </row>
    <row r="76" spans="1:2">
      <c r="A76" s="163" t="s">
        <v>547</v>
      </c>
    </row>
    <row r="77" spans="1:2" ht="30">
      <c r="A77" s="163" t="s">
        <v>547</v>
      </c>
      <c r="B77" s="854" t="s">
        <v>797</v>
      </c>
    </row>
    <row r="78" spans="1:2">
      <c r="A78" s="163" t="s">
        <v>547</v>
      </c>
    </row>
    <row r="79" spans="1:2">
      <c r="A79" s="163" t="s">
        <v>547</v>
      </c>
    </row>
    <row r="80" spans="1:2" ht="30">
      <c r="A80" s="163" t="s">
        <v>548</v>
      </c>
      <c r="B80" s="854" t="s">
        <v>874</v>
      </c>
    </row>
    <row r="81" spans="1:2" ht="30">
      <c r="A81" s="163" t="s">
        <v>548</v>
      </c>
      <c r="B81" s="854" t="s">
        <v>910</v>
      </c>
    </row>
    <row r="82" spans="1:2" ht="30">
      <c r="A82" s="163" t="s">
        <v>548</v>
      </c>
      <c r="B82" s="854" t="s">
        <v>902</v>
      </c>
    </row>
    <row r="83" spans="1:2" ht="30">
      <c r="A83" s="163" t="s">
        <v>548</v>
      </c>
      <c r="B83" s="854" t="s">
        <v>948</v>
      </c>
    </row>
    <row r="84" spans="1:2">
      <c r="A84" s="163" t="s">
        <v>549</v>
      </c>
      <c r="B84" s="854" t="s">
        <v>828</v>
      </c>
    </row>
    <row r="85" spans="1:2">
      <c r="A85" s="163" t="s">
        <v>549</v>
      </c>
    </row>
    <row r="86" spans="1:2" ht="30">
      <c r="A86" s="163" t="s">
        <v>549</v>
      </c>
      <c r="B86" s="854" t="s">
        <v>839</v>
      </c>
    </row>
    <row r="87" spans="1:2">
      <c r="A87" s="163" t="s">
        <v>549</v>
      </c>
    </row>
    <row r="88" spans="1:2" ht="30">
      <c r="A88" s="163" t="s">
        <v>549</v>
      </c>
      <c r="B88" s="854" t="s">
        <v>764</v>
      </c>
    </row>
    <row r="89" spans="1:2">
      <c r="A89" s="163" t="s">
        <v>549</v>
      </c>
    </row>
    <row r="90" spans="1:2">
      <c r="A90" s="163" t="s">
        <v>549</v>
      </c>
    </row>
    <row r="91" spans="1:2">
      <c r="A91" s="163" t="s">
        <v>549</v>
      </c>
    </row>
    <row r="92" spans="1:2" ht="30">
      <c r="A92" s="163" t="s">
        <v>549</v>
      </c>
      <c r="B92" s="854" t="s">
        <v>875</v>
      </c>
    </row>
    <row r="93" spans="1:2">
      <c r="A93" s="163" t="s">
        <v>549</v>
      </c>
    </row>
    <row r="94" spans="1:2" ht="45">
      <c r="A94" s="163" t="s">
        <v>549</v>
      </c>
      <c r="B94" s="854" t="s">
        <v>981</v>
      </c>
    </row>
    <row r="95" spans="1:2">
      <c r="A95" s="163" t="s">
        <v>549</v>
      </c>
    </row>
    <row r="96" spans="1:2" ht="60">
      <c r="A96" s="163" t="s">
        <v>549</v>
      </c>
      <c r="B96" s="854" t="s">
        <v>982</v>
      </c>
    </row>
    <row r="97" spans="1:2">
      <c r="A97" s="163" t="s">
        <v>549</v>
      </c>
    </row>
    <row r="98" spans="1:2">
      <c r="A98" s="163" t="s">
        <v>549</v>
      </c>
    </row>
    <row r="99" spans="1:2">
      <c r="A99" s="163" t="s">
        <v>549</v>
      </c>
    </row>
    <row r="100" spans="1:2">
      <c r="A100" s="163" t="s">
        <v>549</v>
      </c>
    </row>
    <row r="101" spans="1:2">
      <c r="A101" s="163" t="s">
        <v>549</v>
      </c>
    </row>
    <row r="102" spans="1:2">
      <c r="A102" s="163" t="s">
        <v>549</v>
      </c>
      <c r="B102" s="854" t="s">
        <v>913</v>
      </c>
    </row>
    <row r="103" spans="1:2">
      <c r="A103" s="163" t="s">
        <v>549</v>
      </c>
    </row>
    <row r="104" spans="1:2" ht="45">
      <c r="A104" s="163" t="s">
        <v>549</v>
      </c>
      <c r="B104" s="854" t="s">
        <v>983</v>
      </c>
    </row>
    <row r="105" spans="1:2">
      <c r="A105" s="163" t="s">
        <v>549</v>
      </c>
    </row>
    <row r="106" spans="1:2" ht="30">
      <c r="A106" s="163" t="s">
        <v>549</v>
      </c>
      <c r="B106" s="854" t="s">
        <v>774</v>
      </c>
    </row>
    <row r="107" spans="1:2" ht="30">
      <c r="A107" s="163" t="s">
        <v>549</v>
      </c>
      <c r="B107" s="854" t="s">
        <v>787</v>
      </c>
    </row>
    <row r="108" spans="1:2">
      <c r="A108" s="163" t="s">
        <v>549</v>
      </c>
    </row>
    <row r="109" spans="1:2" ht="45">
      <c r="A109" s="163" t="s">
        <v>549</v>
      </c>
      <c r="B109" s="854" t="s">
        <v>817</v>
      </c>
    </row>
    <row r="110" spans="1:2">
      <c r="A110" s="163" t="s">
        <v>549</v>
      </c>
    </row>
    <row r="111" spans="1:2">
      <c r="A111" s="163" t="s">
        <v>549</v>
      </c>
    </row>
    <row r="112" spans="1:2">
      <c r="A112" s="163" t="s">
        <v>549</v>
      </c>
    </row>
    <row r="113" spans="1:2" ht="30">
      <c r="A113" s="163" t="s">
        <v>549</v>
      </c>
      <c r="B113" s="854" t="s">
        <v>775</v>
      </c>
    </row>
    <row r="114" spans="1:2">
      <c r="A114" s="163" t="s">
        <v>549</v>
      </c>
      <c r="B114" s="854" t="s">
        <v>800</v>
      </c>
    </row>
    <row r="115" spans="1:2">
      <c r="A115" s="163" t="s">
        <v>549</v>
      </c>
      <c r="B115" s="854" t="s">
        <v>897</v>
      </c>
    </row>
    <row r="116" spans="1:2" ht="30">
      <c r="A116" s="163" t="s">
        <v>549</v>
      </c>
      <c r="B116" s="854" t="s">
        <v>927</v>
      </c>
    </row>
    <row r="117" spans="1:2">
      <c r="A117" s="163" t="s">
        <v>549</v>
      </c>
    </row>
    <row r="118" spans="1:2">
      <c r="A118" s="163" t="s">
        <v>549</v>
      </c>
    </row>
    <row r="119" spans="1:2" ht="30">
      <c r="A119" s="163" t="s">
        <v>549</v>
      </c>
      <c r="B119" s="854" t="s">
        <v>955</v>
      </c>
    </row>
    <row r="120" spans="1:2">
      <c r="A120" s="163" t="s">
        <v>549</v>
      </c>
    </row>
    <row r="121" spans="1:2" ht="30">
      <c r="A121" s="163" t="s">
        <v>549</v>
      </c>
      <c r="B121" s="854" t="s">
        <v>760</v>
      </c>
    </row>
    <row r="122" spans="1:2">
      <c r="A122" s="163" t="s">
        <v>549</v>
      </c>
    </row>
    <row r="123" spans="1:2">
      <c r="A123" s="163" t="s">
        <v>549</v>
      </c>
    </row>
    <row r="124" spans="1:2">
      <c r="A124" s="163" t="s">
        <v>549</v>
      </c>
    </row>
    <row r="125" spans="1:2">
      <c r="A125" s="163" t="s">
        <v>549</v>
      </c>
    </row>
    <row r="126" spans="1:2" ht="30">
      <c r="A126" s="163" t="s">
        <v>549</v>
      </c>
      <c r="B126" s="854" t="s">
        <v>770</v>
      </c>
    </row>
    <row r="127" spans="1:2">
      <c r="A127" s="163" t="s">
        <v>549</v>
      </c>
    </row>
    <row r="128" spans="1:2">
      <c r="A128" s="163" t="s">
        <v>549</v>
      </c>
    </row>
    <row r="129" spans="1:2">
      <c r="A129" s="163" t="s">
        <v>549</v>
      </c>
      <c r="B129" s="854" t="s">
        <v>905</v>
      </c>
    </row>
    <row r="130" spans="1:2">
      <c r="A130" s="163" t="s">
        <v>549</v>
      </c>
    </row>
    <row r="131" spans="1:2">
      <c r="A131" s="163" t="s">
        <v>549</v>
      </c>
    </row>
    <row r="132" spans="1:2" ht="30">
      <c r="A132" s="163" t="s">
        <v>549</v>
      </c>
      <c r="B132" s="854" t="s">
        <v>860</v>
      </c>
    </row>
    <row r="133" spans="1:2">
      <c r="A133" s="163" t="s">
        <v>549</v>
      </c>
    </row>
    <row r="134" spans="1:2">
      <c r="A134" s="163" t="s">
        <v>549</v>
      </c>
    </row>
    <row r="135" spans="1:2" ht="60">
      <c r="A135" s="163" t="s">
        <v>549</v>
      </c>
      <c r="B135" s="854" t="s">
        <v>984</v>
      </c>
    </row>
    <row r="136" spans="1:2" ht="60">
      <c r="A136" s="163" t="s">
        <v>549</v>
      </c>
      <c r="B136" s="854" t="s">
        <v>985</v>
      </c>
    </row>
    <row r="137" spans="1:2">
      <c r="A137" s="163" t="s">
        <v>549</v>
      </c>
    </row>
    <row r="138" spans="1:2" ht="90">
      <c r="A138" s="163" t="s">
        <v>549</v>
      </c>
      <c r="B138" s="854" t="s">
        <v>986</v>
      </c>
    </row>
    <row r="139" spans="1:2" ht="105">
      <c r="A139" s="163" t="s">
        <v>549</v>
      </c>
      <c r="B139" s="854" t="s">
        <v>987</v>
      </c>
    </row>
    <row r="140" spans="1:2">
      <c r="A140" s="163" t="s">
        <v>549</v>
      </c>
    </row>
    <row r="141" spans="1:2">
      <c r="A141" s="163" t="s">
        <v>549</v>
      </c>
    </row>
    <row r="142" spans="1:2">
      <c r="A142" s="163" t="s">
        <v>549</v>
      </c>
      <c r="B142" s="854" t="s">
        <v>791</v>
      </c>
    </row>
    <row r="143" spans="1:2" ht="45">
      <c r="A143" s="163" t="s">
        <v>549</v>
      </c>
      <c r="B143" s="854" t="s">
        <v>988</v>
      </c>
    </row>
    <row r="144" spans="1:2">
      <c r="A144" s="163" t="s">
        <v>549</v>
      </c>
    </row>
    <row r="145" spans="1:2">
      <c r="A145" s="163" t="s">
        <v>549</v>
      </c>
    </row>
    <row r="146" spans="1:2">
      <c r="A146" s="163" t="s">
        <v>549</v>
      </c>
    </row>
    <row r="147" spans="1:2" ht="30">
      <c r="A147" s="163" t="s">
        <v>549</v>
      </c>
      <c r="B147" s="854" t="s">
        <v>783</v>
      </c>
    </row>
    <row r="148" spans="1:2" ht="45">
      <c r="A148" s="163" t="s">
        <v>549</v>
      </c>
      <c r="B148" s="854" t="s">
        <v>989</v>
      </c>
    </row>
    <row r="149" spans="1:2">
      <c r="A149" s="163" t="s">
        <v>549</v>
      </c>
    </row>
    <row r="150" spans="1:2">
      <c r="A150" s="163" t="s">
        <v>549</v>
      </c>
      <c r="B150" s="854" t="s">
        <v>751</v>
      </c>
    </row>
    <row r="151" spans="1:2" ht="60">
      <c r="A151" s="163" t="s">
        <v>549</v>
      </c>
      <c r="B151" s="854" t="s">
        <v>990</v>
      </c>
    </row>
    <row r="152" spans="1:2" ht="75">
      <c r="A152" s="163" t="s">
        <v>549</v>
      </c>
      <c r="B152" s="854" t="s">
        <v>991</v>
      </c>
    </row>
    <row r="153" spans="1:2">
      <c r="A153" s="163" t="s">
        <v>549</v>
      </c>
    </row>
    <row r="154" spans="1:2">
      <c r="A154" s="163" t="s">
        <v>549</v>
      </c>
      <c r="B154" s="854" t="s">
        <v>720</v>
      </c>
    </row>
    <row r="155" spans="1:2" ht="30">
      <c r="A155" s="163" t="s">
        <v>549</v>
      </c>
      <c r="B155" s="854" t="s">
        <v>844</v>
      </c>
    </row>
    <row r="156" spans="1:2">
      <c r="A156" s="163" t="s">
        <v>549</v>
      </c>
      <c r="B156" s="854" t="s">
        <v>718</v>
      </c>
    </row>
    <row r="157" spans="1:2">
      <c r="A157" s="163" t="s">
        <v>549</v>
      </c>
      <c r="B157" s="854" t="s">
        <v>899</v>
      </c>
    </row>
    <row r="158" spans="1:2">
      <c r="A158" s="163" t="s">
        <v>549</v>
      </c>
      <c r="B158" s="854" t="s">
        <v>753</v>
      </c>
    </row>
    <row r="159" spans="1:2" ht="30">
      <c r="A159" s="163" t="s">
        <v>549</v>
      </c>
      <c r="B159" s="854" t="s">
        <v>887</v>
      </c>
    </row>
    <row r="160" spans="1:2">
      <c r="A160" s="163" t="s">
        <v>549</v>
      </c>
    </row>
    <row r="161" spans="1:2" ht="30">
      <c r="A161" s="163" t="s">
        <v>549</v>
      </c>
      <c r="B161" s="854" t="s">
        <v>821</v>
      </c>
    </row>
    <row r="162" spans="1:2" ht="30">
      <c r="A162" s="163" t="s">
        <v>549</v>
      </c>
      <c r="B162" s="854" t="s">
        <v>782</v>
      </c>
    </row>
    <row r="163" spans="1:2">
      <c r="A163" s="163" t="s">
        <v>549</v>
      </c>
    </row>
    <row r="164" spans="1:2">
      <c r="A164" s="163" t="s">
        <v>549</v>
      </c>
    </row>
    <row r="165" spans="1:2">
      <c r="A165" s="163" t="s">
        <v>549</v>
      </c>
    </row>
    <row r="166" spans="1:2" ht="90">
      <c r="A166" s="163" t="s">
        <v>549</v>
      </c>
      <c r="B166" s="854" t="s">
        <v>992</v>
      </c>
    </row>
    <row r="167" spans="1:2">
      <c r="A167" s="163" t="s">
        <v>549</v>
      </c>
    </row>
    <row r="168" spans="1:2">
      <c r="A168" s="163" t="s">
        <v>549</v>
      </c>
    </row>
    <row r="169" spans="1:2" ht="105">
      <c r="A169" s="163" t="s">
        <v>549</v>
      </c>
      <c r="B169" s="854" t="s">
        <v>993</v>
      </c>
    </row>
    <row r="170" spans="1:2" ht="75">
      <c r="A170" s="163" t="s">
        <v>549</v>
      </c>
      <c r="B170" s="854" t="s">
        <v>994</v>
      </c>
    </row>
    <row r="171" spans="1:2">
      <c r="A171" s="163" t="s">
        <v>549</v>
      </c>
    </row>
    <row r="172" spans="1:2" ht="30">
      <c r="A172" s="163" t="s">
        <v>549</v>
      </c>
      <c r="B172" s="854" t="s">
        <v>915</v>
      </c>
    </row>
    <row r="173" spans="1:2">
      <c r="A173" s="163" t="s">
        <v>549</v>
      </c>
    </row>
    <row r="174" spans="1:2">
      <c r="A174" s="163" t="s">
        <v>549</v>
      </c>
      <c r="B174" s="854" t="s">
        <v>801</v>
      </c>
    </row>
    <row r="175" spans="1:2">
      <c r="A175" s="163" t="s">
        <v>549</v>
      </c>
    </row>
    <row r="176" spans="1:2" ht="30">
      <c r="A176" s="163" t="s">
        <v>549</v>
      </c>
      <c r="B176" s="854" t="s">
        <v>917</v>
      </c>
    </row>
    <row r="177" spans="1:4">
      <c r="A177" s="163" t="s">
        <v>549</v>
      </c>
    </row>
    <row r="178" spans="1:4">
      <c r="A178" s="163" t="s">
        <v>549</v>
      </c>
    </row>
    <row r="179" spans="1:4" ht="60">
      <c r="A179" s="163" t="s">
        <v>549</v>
      </c>
      <c r="B179" s="854" t="s">
        <v>995</v>
      </c>
    </row>
    <row r="180" spans="1:4">
      <c r="A180" s="163" t="s">
        <v>549</v>
      </c>
    </row>
    <row r="181" spans="1:4">
      <c r="A181" s="163" t="s">
        <v>549</v>
      </c>
      <c r="B181" s="854" t="s">
        <v>996</v>
      </c>
      <c r="D181" s="163"/>
    </row>
    <row r="182" spans="1:4">
      <c r="A182" s="163" t="s">
        <v>550</v>
      </c>
    </row>
    <row r="183" spans="1:4">
      <c r="A183" s="163" t="s">
        <v>550</v>
      </c>
    </row>
    <row r="184" spans="1:4">
      <c r="A184" s="163" t="s">
        <v>550</v>
      </c>
    </row>
    <row r="185" spans="1:4" ht="75">
      <c r="A185" s="163" t="s">
        <v>550</v>
      </c>
      <c r="B185" s="854" t="s">
        <v>997</v>
      </c>
    </row>
    <row r="186" spans="1:4">
      <c r="A186" s="163" t="s">
        <v>550</v>
      </c>
    </row>
    <row r="187" spans="1:4">
      <c r="A187" s="163" t="s">
        <v>550</v>
      </c>
    </row>
    <row r="188" spans="1:4" ht="45">
      <c r="A188" s="163" t="s">
        <v>550</v>
      </c>
      <c r="B188" s="854" t="s">
        <v>998</v>
      </c>
    </row>
    <row r="189" spans="1:4">
      <c r="A189" s="163" t="s">
        <v>550</v>
      </c>
    </row>
    <row r="190" spans="1:4" ht="45">
      <c r="A190" s="163" t="s">
        <v>550</v>
      </c>
      <c r="B190" s="854" t="s">
        <v>999</v>
      </c>
    </row>
    <row r="191" spans="1:4">
      <c r="A191" s="163" t="s">
        <v>550</v>
      </c>
    </row>
    <row r="192" spans="1:4" ht="60">
      <c r="A192" s="163" t="s">
        <v>550</v>
      </c>
      <c r="B192" s="854" t="s">
        <v>1000</v>
      </c>
    </row>
    <row r="193" spans="1:2" ht="30">
      <c r="A193" s="163" t="s">
        <v>550</v>
      </c>
      <c r="B193" s="854" t="s">
        <v>746</v>
      </c>
    </row>
    <row r="194" spans="1:2" ht="30">
      <c r="A194" s="163" t="s">
        <v>550</v>
      </c>
      <c r="B194" s="854" t="s">
        <v>919</v>
      </c>
    </row>
    <row r="195" spans="1:2" ht="60">
      <c r="A195" s="163" t="s">
        <v>550</v>
      </c>
      <c r="B195" s="854" t="s">
        <v>1001</v>
      </c>
    </row>
    <row r="196" spans="1:2" ht="165">
      <c r="A196" s="163" t="s">
        <v>550</v>
      </c>
      <c r="B196" s="854" t="s">
        <v>1002</v>
      </c>
    </row>
    <row r="197" spans="1:2" ht="30">
      <c r="A197" s="163" t="s">
        <v>550</v>
      </c>
      <c r="B197" s="854" t="s">
        <v>820</v>
      </c>
    </row>
    <row r="198" spans="1:2">
      <c r="A198" s="163" t="s">
        <v>550</v>
      </c>
    </row>
    <row r="199" spans="1:2">
      <c r="A199" s="163" t="s">
        <v>550</v>
      </c>
    </row>
    <row r="200" spans="1:2">
      <c r="A200" s="163" t="s">
        <v>550</v>
      </c>
    </row>
    <row r="201" spans="1:2">
      <c r="A201" s="163" t="s">
        <v>550</v>
      </c>
      <c r="B201" s="854" t="s">
        <v>716</v>
      </c>
    </row>
    <row r="202" spans="1:2">
      <c r="A202" s="163" t="s">
        <v>550</v>
      </c>
    </row>
    <row r="203" spans="1:2">
      <c r="A203" s="163" t="s">
        <v>550</v>
      </c>
      <c r="B203" s="854" t="s">
        <v>801</v>
      </c>
    </row>
    <row r="204" spans="1:2">
      <c r="A204" s="163" t="s">
        <v>550</v>
      </c>
    </row>
    <row r="205" spans="1:2" ht="30">
      <c r="A205" s="163" t="s">
        <v>550</v>
      </c>
      <c r="B205" s="854" t="s">
        <v>829</v>
      </c>
    </row>
    <row r="206" spans="1:2" ht="45">
      <c r="A206" s="163" t="s">
        <v>550</v>
      </c>
      <c r="B206" s="854" t="s">
        <v>1003</v>
      </c>
    </row>
    <row r="207" spans="1:2">
      <c r="A207" s="163" t="s">
        <v>550</v>
      </c>
    </row>
    <row r="208" spans="1:2" ht="45">
      <c r="A208" s="163" t="s">
        <v>550</v>
      </c>
      <c r="B208" s="854" t="s">
        <v>1004</v>
      </c>
    </row>
    <row r="209" spans="1:2">
      <c r="A209" s="163" t="s">
        <v>550</v>
      </c>
    </row>
    <row r="210" spans="1:2" ht="75">
      <c r="A210" s="163" t="s">
        <v>550</v>
      </c>
      <c r="B210" s="854" t="s">
        <v>1005</v>
      </c>
    </row>
    <row r="211" spans="1:2">
      <c r="A211" s="163" t="s">
        <v>550</v>
      </c>
    </row>
    <row r="212" spans="1:2">
      <c r="A212" s="163" t="s">
        <v>550</v>
      </c>
      <c r="B212" s="854" t="s">
        <v>876</v>
      </c>
    </row>
    <row r="213" spans="1:2" ht="30">
      <c r="A213" s="163" t="s">
        <v>550</v>
      </c>
      <c r="B213" s="854" t="s">
        <v>1006</v>
      </c>
    </row>
    <row r="214" spans="1:2" ht="45">
      <c r="A214" s="163" t="s">
        <v>551</v>
      </c>
      <c r="B214" s="854" t="s">
        <v>1007</v>
      </c>
    </row>
    <row r="215" spans="1:2">
      <c r="A215" s="163" t="s">
        <v>551</v>
      </c>
    </row>
    <row r="216" spans="1:2">
      <c r="A216" s="163" t="s">
        <v>551</v>
      </c>
    </row>
    <row r="217" spans="1:2">
      <c r="A217" s="163" t="s">
        <v>551</v>
      </c>
    </row>
    <row r="218" spans="1:2" ht="270">
      <c r="A218" s="163" t="s">
        <v>551</v>
      </c>
      <c r="B218" s="854" t="s">
        <v>1008</v>
      </c>
    </row>
    <row r="219" spans="1:2">
      <c r="A219" s="163" t="s">
        <v>551</v>
      </c>
    </row>
    <row r="220" spans="1:2" ht="30">
      <c r="A220" s="163" t="s">
        <v>551</v>
      </c>
      <c r="B220" s="854" t="s">
        <v>730</v>
      </c>
    </row>
    <row r="221" spans="1:2">
      <c r="A221" s="163" t="s">
        <v>551</v>
      </c>
    </row>
    <row r="222" spans="1:2" ht="60">
      <c r="A222" s="163" t="s">
        <v>551</v>
      </c>
      <c r="B222" s="854" t="s">
        <v>1009</v>
      </c>
    </row>
    <row r="223" spans="1:2">
      <c r="A223" s="163" t="s">
        <v>551</v>
      </c>
    </row>
    <row r="224" spans="1:2" ht="45">
      <c r="A224" s="163" t="s">
        <v>551</v>
      </c>
      <c r="B224" s="854" t="s">
        <v>1010</v>
      </c>
    </row>
    <row r="225" spans="1:2">
      <c r="A225" s="163" t="s">
        <v>551</v>
      </c>
    </row>
    <row r="226" spans="1:2">
      <c r="A226" s="163" t="s">
        <v>551</v>
      </c>
    </row>
    <row r="227" spans="1:2">
      <c r="A227" s="163" t="s">
        <v>551</v>
      </c>
      <c r="B227" s="854" t="s">
        <v>850</v>
      </c>
    </row>
    <row r="228" spans="1:2">
      <c r="A228" s="163" t="s">
        <v>551</v>
      </c>
      <c r="B228" s="854" t="s">
        <v>941</v>
      </c>
    </row>
    <row r="229" spans="1:2">
      <c r="A229" s="163" t="s">
        <v>551</v>
      </c>
      <c r="B229" s="854" t="s">
        <v>862</v>
      </c>
    </row>
    <row r="230" spans="1:2">
      <c r="A230" s="163" t="s">
        <v>551</v>
      </c>
      <c r="B230" s="854" t="s">
        <v>739</v>
      </c>
    </row>
    <row r="231" spans="1:2">
      <c r="A231" s="163" t="s">
        <v>551</v>
      </c>
      <c r="B231" s="854" t="s">
        <v>904</v>
      </c>
    </row>
    <row r="232" spans="1:2">
      <c r="A232" s="163" t="s">
        <v>551</v>
      </c>
      <c r="B232" s="854" t="s">
        <v>836</v>
      </c>
    </row>
    <row r="233" spans="1:2">
      <c r="A233" s="163" t="s">
        <v>551</v>
      </c>
      <c r="B233" s="854" t="s">
        <v>911</v>
      </c>
    </row>
    <row r="234" spans="1:2">
      <c r="A234" s="163" t="s">
        <v>551</v>
      </c>
    </row>
    <row r="235" spans="1:2">
      <c r="A235" s="163" t="s">
        <v>551</v>
      </c>
    </row>
    <row r="236" spans="1:2" ht="105">
      <c r="A236" s="163" t="s">
        <v>551</v>
      </c>
      <c r="B236" s="854" t="s">
        <v>1011</v>
      </c>
    </row>
    <row r="237" spans="1:2" ht="45">
      <c r="A237" s="163" t="s">
        <v>551</v>
      </c>
      <c r="B237" s="854" t="s">
        <v>1012</v>
      </c>
    </row>
    <row r="238" spans="1:2" ht="45">
      <c r="A238" s="163" t="s">
        <v>551</v>
      </c>
      <c r="B238" s="854" t="s">
        <v>868</v>
      </c>
    </row>
    <row r="239" spans="1:2" ht="45">
      <c r="A239" s="163" t="s">
        <v>551</v>
      </c>
      <c r="B239" s="854" t="s">
        <v>1013</v>
      </c>
    </row>
    <row r="240" spans="1:2" ht="45">
      <c r="A240" s="163" t="s">
        <v>551</v>
      </c>
      <c r="B240" s="854" t="s">
        <v>1014</v>
      </c>
    </row>
    <row r="241" spans="1:2">
      <c r="A241" s="163" t="s">
        <v>551</v>
      </c>
    </row>
    <row r="242" spans="1:2" ht="45">
      <c r="A242" s="163" t="s">
        <v>551</v>
      </c>
      <c r="B242" s="854" t="s">
        <v>1015</v>
      </c>
    </row>
    <row r="243" spans="1:2">
      <c r="A243" s="163" t="s">
        <v>551</v>
      </c>
      <c r="B243" s="854" t="s">
        <v>864</v>
      </c>
    </row>
    <row r="244" spans="1:2">
      <c r="A244" s="163" t="s">
        <v>551</v>
      </c>
      <c r="B244" s="854" t="s">
        <v>906</v>
      </c>
    </row>
    <row r="245" spans="1:2">
      <c r="A245" s="163" t="s">
        <v>551</v>
      </c>
      <c r="B245" s="854" t="s">
        <v>754</v>
      </c>
    </row>
    <row r="246" spans="1:2" ht="30">
      <c r="A246" s="163" t="s">
        <v>551</v>
      </c>
      <c r="B246" s="854" t="s">
        <v>945</v>
      </c>
    </row>
    <row r="247" spans="1:2" ht="30">
      <c r="A247" s="163" t="s">
        <v>551</v>
      </c>
      <c r="B247" s="854" t="s">
        <v>951</v>
      </c>
    </row>
    <row r="248" spans="1:2" ht="30">
      <c r="A248" s="163" t="s">
        <v>551</v>
      </c>
      <c r="B248" s="854" t="s">
        <v>925</v>
      </c>
    </row>
    <row r="249" spans="1:2" ht="30">
      <c r="A249" s="163" t="s">
        <v>551</v>
      </c>
      <c r="B249" s="854" t="s">
        <v>1016</v>
      </c>
    </row>
    <row r="250" spans="1:2">
      <c r="A250" s="163" t="s">
        <v>552</v>
      </c>
    </row>
    <row r="251" spans="1:2">
      <c r="A251" s="163" t="s">
        <v>552</v>
      </c>
      <c r="B251" s="854" t="s">
        <v>851</v>
      </c>
    </row>
    <row r="252" spans="1:2">
      <c r="A252" s="163" t="s">
        <v>552</v>
      </c>
      <c r="B252" s="854" t="s">
        <v>825</v>
      </c>
    </row>
    <row r="253" spans="1:2">
      <c r="A253" s="163" t="s">
        <v>552</v>
      </c>
      <c r="B253" s="854" t="s">
        <v>846</v>
      </c>
    </row>
    <row r="254" spans="1:2">
      <c r="A254" s="163" t="s">
        <v>552</v>
      </c>
      <c r="B254" s="854" t="s">
        <v>939</v>
      </c>
    </row>
    <row r="255" spans="1:2">
      <c r="A255" s="163" t="s">
        <v>552</v>
      </c>
      <c r="B255" s="854" t="s">
        <v>958</v>
      </c>
    </row>
    <row r="256" spans="1:2">
      <c r="A256" s="163" t="s">
        <v>552</v>
      </c>
    </row>
    <row r="257" spans="1:2" ht="30">
      <c r="A257" s="163" t="s">
        <v>552</v>
      </c>
      <c r="B257" s="854" t="s">
        <v>734</v>
      </c>
    </row>
    <row r="258" spans="1:2" ht="45">
      <c r="A258" s="163" t="s">
        <v>552</v>
      </c>
      <c r="B258" s="854" t="s">
        <v>845</v>
      </c>
    </row>
    <row r="259" spans="1:2">
      <c r="A259" s="163" t="s">
        <v>552</v>
      </c>
      <c r="B259" s="854" t="s">
        <v>909</v>
      </c>
    </row>
    <row r="260" spans="1:2">
      <c r="A260" s="163" t="s">
        <v>552</v>
      </c>
    </row>
    <row r="261" spans="1:2">
      <c r="A261" s="163" t="s">
        <v>552</v>
      </c>
      <c r="B261" s="854" t="s">
        <v>888</v>
      </c>
    </row>
    <row r="262" spans="1:2" ht="165">
      <c r="A262" s="163" t="s">
        <v>552</v>
      </c>
      <c r="B262" s="854" t="s">
        <v>1017</v>
      </c>
    </row>
    <row r="263" spans="1:2">
      <c r="A263" s="163" t="s">
        <v>552</v>
      </c>
    </row>
    <row r="264" spans="1:2">
      <c r="A264" s="163" t="s">
        <v>552</v>
      </c>
      <c r="B264" s="854" t="s">
        <v>780</v>
      </c>
    </row>
    <row r="265" spans="1:2">
      <c r="A265" s="163" t="s">
        <v>552</v>
      </c>
      <c r="B265" s="854" t="s">
        <v>721</v>
      </c>
    </row>
    <row r="266" spans="1:2" ht="30">
      <c r="A266" s="163" t="s">
        <v>552</v>
      </c>
      <c r="B266" s="854" t="s">
        <v>848</v>
      </c>
    </row>
    <row r="267" spans="1:2">
      <c r="A267" s="163" t="s">
        <v>552</v>
      </c>
    </row>
    <row r="268" spans="1:2">
      <c r="A268" s="163" t="s">
        <v>552</v>
      </c>
    </row>
    <row r="269" spans="1:2">
      <c r="A269" s="163" t="s">
        <v>553</v>
      </c>
    </row>
    <row r="270" spans="1:2">
      <c r="A270" s="163" t="s">
        <v>553</v>
      </c>
    </row>
    <row r="271" spans="1:2">
      <c r="A271" s="163" t="s">
        <v>553</v>
      </c>
      <c r="B271" s="854" t="s">
        <v>931</v>
      </c>
    </row>
    <row r="272" spans="1:2" ht="30">
      <c r="A272" s="163" t="s">
        <v>553</v>
      </c>
      <c r="B272" s="854" t="s">
        <v>908</v>
      </c>
    </row>
    <row r="273" spans="1:2">
      <c r="A273" s="163" t="s">
        <v>553</v>
      </c>
    </row>
    <row r="274" spans="1:2">
      <c r="A274" s="163" t="s">
        <v>553</v>
      </c>
      <c r="B274" s="854" t="s">
        <v>961</v>
      </c>
    </row>
    <row r="275" spans="1:2" ht="45">
      <c r="A275" s="163" t="s">
        <v>555</v>
      </c>
      <c r="B275" s="854" t="s">
        <v>1018</v>
      </c>
    </row>
    <row r="276" spans="1:2">
      <c r="A276" s="163" t="s">
        <v>555</v>
      </c>
    </row>
    <row r="277" spans="1:2">
      <c r="A277" s="163" t="s">
        <v>555</v>
      </c>
      <c r="B277" s="854" t="s">
        <v>750</v>
      </c>
    </row>
    <row r="278" spans="1:2">
      <c r="A278" s="163" t="s">
        <v>555</v>
      </c>
    </row>
    <row r="279" spans="1:2" ht="30">
      <c r="A279" s="163" t="s">
        <v>555</v>
      </c>
      <c r="B279" s="854" t="s">
        <v>713</v>
      </c>
    </row>
    <row r="280" spans="1:2">
      <c r="A280" s="163" t="s">
        <v>555</v>
      </c>
      <c r="B280" s="854" t="s">
        <v>761</v>
      </c>
    </row>
    <row r="281" spans="1:2">
      <c r="A281" s="163" t="s">
        <v>555</v>
      </c>
    </row>
    <row r="282" spans="1:2">
      <c r="A282" s="163" t="s">
        <v>555</v>
      </c>
    </row>
    <row r="283" spans="1:2">
      <c r="A283" s="163" t="s">
        <v>555</v>
      </c>
    </row>
    <row r="284" spans="1:2">
      <c r="A284" s="163" t="s">
        <v>555</v>
      </c>
    </row>
    <row r="285" spans="1:2" ht="45">
      <c r="A285" s="163" t="s">
        <v>555</v>
      </c>
      <c r="B285" s="854" t="s">
        <v>1019</v>
      </c>
    </row>
    <row r="286" spans="1:2" ht="60">
      <c r="A286" s="163" t="s">
        <v>555</v>
      </c>
      <c r="B286" s="854" t="s">
        <v>1020</v>
      </c>
    </row>
    <row r="287" spans="1:2" ht="60">
      <c r="A287" s="163" t="s">
        <v>555</v>
      </c>
      <c r="B287" s="854" t="s">
        <v>1021</v>
      </c>
    </row>
    <row r="288" spans="1:2">
      <c r="A288" s="163" t="s">
        <v>555</v>
      </c>
      <c r="B288" s="854" t="s">
        <v>756</v>
      </c>
    </row>
    <row r="289" spans="1:2">
      <c r="A289" s="163" t="s">
        <v>555</v>
      </c>
      <c r="B289" s="854" t="s">
        <v>847</v>
      </c>
    </row>
    <row r="290" spans="1:2">
      <c r="A290" s="163" t="s">
        <v>555</v>
      </c>
    </row>
    <row r="291" spans="1:2">
      <c r="A291" s="163" t="s">
        <v>555</v>
      </c>
    </row>
    <row r="292" spans="1:2" ht="45">
      <c r="A292" s="163" t="s">
        <v>555</v>
      </c>
      <c r="B292" s="854" t="s">
        <v>1022</v>
      </c>
    </row>
    <row r="293" spans="1:2" ht="30">
      <c r="A293" s="163" t="s">
        <v>555</v>
      </c>
      <c r="B293" s="854" t="s">
        <v>930</v>
      </c>
    </row>
    <row r="294" spans="1:2">
      <c r="A294" s="163" t="s">
        <v>555</v>
      </c>
      <c r="B294" s="854" t="s">
        <v>755</v>
      </c>
    </row>
    <row r="295" spans="1:2" ht="30">
      <c r="A295" s="163" t="s">
        <v>555</v>
      </c>
      <c r="B295" s="854" t="s">
        <v>871</v>
      </c>
    </row>
    <row r="296" spans="1:2">
      <c r="A296" s="163" t="s">
        <v>555</v>
      </c>
    </row>
    <row r="297" spans="1:2" ht="60">
      <c r="A297" s="163" t="s">
        <v>555</v>
      </c>
      <c r="B297" s="854" t="s">
        <v>1023</v>
      </c>
    </row>
    <row r="298" spans="1:2">
      <c r="A298" s="163" t="s">
        <v>555</v>
      </c>
    </row>
    <row r="299" spans="1:2" ht="105">
      <c r="A299" s="163" t="s">
        <v>555</v>
      </c>
      <c r="B299" s="854" t="s">
        <v>1024</v>
      </c>
    </row>
    <row r="300" spans="1:2">
      <c r="A300" s="163" t="s">
        <v>554</v>
      </c>
    </row>
    <row r="301" spans="1:2">
      <c r="A301" s="163" t="s">
        <v>556</v>
      </c>
      <c r="B301" s="854" t="s">
        <v>892</v>
      </c>
    </row>
    <row r="302" spans="1:2" ht="30">
      <c r="A302" s="163" t="s">
        <v>556</v>
      </c>
      <c r="B302" s="854" t="s">
        <v>816</v>
      </c>
    </row>
    <row r="303" spans="1:2" ht="30">
      <c r="A303" s="163" t="s">
        <v>557</v>
      </c>
      <c r="B303" s="854" t="s">
        <v>944</v>
      </c>
    </row>
    <row r="304" spans="1:2">
      <c r="A304" s="163" t="s">
        <v>557</v>
      </c>
    </row>
    <row r="305" spans="1:2">
      <c r="A305" s="163" t="s">
        <v>557</v>
      </c>
    </row>
    <row r="306" spans="1:2" ht="45">
      <c r="A306" s="163" t="s">
        <v>557</v>
      </c>
      <c r="B306" s="854" t="s">
        <v>1025</v>
      </c>
    </row>
    <row r="307" spans="1:2" ht="30">
      <c r="A307" s="163" t="s">
        <v>557</v>
      </c>
      <c r="B307" s="854" t="s">
        <v>952</v>
      </c>
    </row>
    <row r="308" spans="1:2" ht="30">
      <c r="A308" s="163" t="s">
        <v>557</v>
      </c>
      <c r="B308" s="854" t="s">
        <v>849</v>
      </c>
    </row>
    <row r="309" spans="1:2">
      <c r="A309" s="163" t="s">
        <v>557</v>
      </c>
    </row>
    <row r="310" spans="1:2">
      <c r="A310" s="163" t="s">
        <v>557</v>
      </c>
    </row>
    <row r="311" spans="1:2">
      <c r="A311" s="163" t="s">
        <v>557</v>
      </c>
    </row>
    <row r="312" spans="1:2">
      <c r="A312" s="163" t="s">
        <v>557</v>
      </c>
      <c r="B312" s="854" t="s">
        <v>900</v>
      </c>
    </row>
    <row r="313" spans="1:2">
      <c r="A313" s="163" t="s">
        <v>557</v>
      </c>
      <c r="B313" s="854" t="s">
        <v>877</v>
      </c>
    </row>
    <row r="314" spans="1:2" ht="45">
      <c r="A314" s="163" t="s">
        <v>557</v>
      </c>
      <c r="B314" s="854" t="s">
        <v>1026</v>
      </c>
    </row>
    <row r="315" spans="1:2">
      <c r="A315" s="163" t="s">
        <v>557</v>
      </c>
    </row>
    <row r="316" spans="1:2">
      <c r="A316" s="163" t="s">
        <v>557</v>
      </c>
    </row>
    <row r="317" spans="1:2" ht="30">
      <c r="A317" s="163" t="s">
        <v>558</v>
      </c>
      <c r="B317" s="854" t="s">
        <v>796</v>
      </c>
    </row>
    <row r="318" spans="1:2">
      <c r="A318" s="163" t="s">
        <v>559</v>
      </c>
    </row>
    <row r="319" spans="1:2" ht="105">
      <c r="A319" s="163" t="s">
        <v>560</v>
      </c>
      <c r="B319" s="854" t="s">
        <v>1027</v>
      </c>
    </row>
    <row r="320" spans="1:2" ht="30">
      <c r="A320" s="163" t="s">
        <v>560</v>
      </c>
      <c r="B320" s="854" t="s">
        <v>869</v>
      </c>
    </row>
    <row r="321" spans="1:2" ht="30">
      <c r="A321" s="163" t="s">
        <v>560</v>
      </c>
      <c r="B321" s="854" t="s">
        <v>807</v>
      </c>
    </row>
    <row r="322" spans="1:2" ht="30">
      <c r="A322" s="163" t="s">
        <v>560</v>
      </c>
      <c r="B322" s="854" t="s">
        <v>809</v>
      </c>
    </row>
    <row r="323" spans="1:2" ht="30">
      <c r="A323" s="163" t="s">
        <v>560</v>
      </c>
      <c r="B323" s="854" t="s">
        <v>771</v>
      </c>
    </row>
    <row r="324" spans="1:2" ht="60">
      <c r="A324" s="163" t="s">
        <v>560</v>
      </c>
      <c r="B324" s="854" t="s">
        <v>1028</v>
      </c>
    </row>
    <row r="325" spans="1:2">
      <c r="A325" s="163" t="s">
        <v>560</v>
      </c>
      <c r="B325" s="854" t="s">
        <v>772</v>
      </c>
    </row>
    <row r="326" spans="1:2">
      <c r="A326" s="163" t="s">
        <v>560</v>
      </c>
      <c r="B326" s="854" t="s">
        <v>806</v>
      </c>
    </row>
    <row r="327" spans="1:2" ht="30">
      <c r="A327" s="163" t="s">
        <v>560</v>
      </c>
      <c r="B327" s="854" t="s">
        <v>916</v>
      </c>
    </row>
    <row r="328" spans="1:2">
      <c r="A328" s="163" t="s">
        <v>560</v>
      </c>
    </row>
    <row r="329" spans="1:2">
      <c r="A329" s="163" t="s">
        <v>560</v>
      </c>
      <c r="B329" s="854" t="s">
        <v>728</v>
      </c>
    </row>
    <row r="330" spans="1:2" ht="60">
      <c r="A330" s="163" t="s">
        <v>560</v>
      </c>
      <c r="B330" s="854" t="s">
        <v>1029</v>
      </c>
    </row>
    <row r="331" spans="1:2">
      <c r="A331" s="163" t="s">
        <v>560</v>
      </c>
      <c r="B331" s="854" t="s">
        <v>804</v>
      </c>
    </row>
    <row r="332" spans="1:2">
      <c r="A332" s="163" t="s">
        <v>560</v>
      </c>
    </row>
    <row r="333" spans="1:2" ht="30">
      <c r="A333" s="163" t="s">
        <v>560</v>
      </c>
      <c r="B333" s="854" t="s">
        <v>803</v>
      </c>
    </row>
    <row r="334" spans="1:2">
      <c r="A334" s="163" t="s">
        <v>560</v>
      </c>
      <c r="B334" s="854" t="s">
        <v>729</v>
      </c>
    </row>
    <row r="335" spans="1:2">
      <c r="A335" s="163" t="s">
        <v>560</v>
      </c>
      <c r="B335" s="854" t="s">
        <v>834</v>
      </c>
    </row>
    <row r="336" spans="1:2" ht="180">
      <c r="A336" s="163" t="s">
        <v>560</v>
      </c>
      <c r="B336" s="854" t="s">
        <v>1030</v>
      </c>
    </row>
    <row r="337" spans="1:2">
      <c r="A337" s="163" t="s">
        <v>560</v>
      </c>
    </row>
    <row r="338" spans="1:2">
      <c r="A338" s="163" t="s">
        <v>560</v>
      </c>
    </row>
    <row r="339" spans="1:2" ht="30">
      <c r="A339" s="163" t="s">
        <v>560</v>
      </c>
      <c r="B339" s="854" t="s">
        <v>856</v>
      </c>
    </row>
    <row r="340" spans="1:2">
      <c r="A340" s="163" t="s">
        <v>560</v>
      </c>
    </row>
    <row r="341" spans="1:2">
      <c r="A341" s="163" t="s">
        <v>560</v>
      </c>
    </row>
    <row r="342" spans="1:2" ht="45">
      <c r="A342" s="163" t="s">
        <v>560</v>
      </c>
      <c r="B342" s="854" t="s">
        <v>1031</v>
      </c>
    </row>
    <row r="343" spans="1:2">
      <c r="A343" s="163" t="s">
        <v>560</v>
      </c>
    </row>
    <row r="344" spans="1:2">
      <c r="A344" s="163" t="s">
        <v>560</v>
      </c>
    </row>
    <row r="345" spans="1:2" ht="45">
      <c r="A345" s="163" t="s">
        <v>560</v>
      </c>
      <c r="B345" s="854" t="s">
        <v>1032</v>
      </c>
    </row>
    <row r="346" spans="1:2">
      <c r="A346" s="163" t="s">
        <v>560</v>
      </c>
    </row>
    <row r="347" spans="1:2" ht="30">
      <c r="A347" s="163" t="s">
        <v>560</v>
      </c>
      <c r="B347" s="854" t="s">
        <v>857</v>
      </c>
    </row>
    <row r="348" spans="1:2">
      <c r="A348" s="163" t="s">
        <v>560</v>
      </c>
      <c r="B348" s="854" t="s">
        <v>810</v>
      </c>
    </row>
    <row r="349" spans="1:2" ht="30">
      <c r="A349" s="163" t="s">
        <v>560</v>
      </c>
      <c r="B349" s="854" t="s">
        <v>731</v>
      </c>
    </row>
    <row r="350" spans="1:2">
      <c r="A350" s="163" t="s">
        <v>560</v>
      </c>
    </row>
    <row r="351" spans="1:2" ht="75">
      <c r="A351" s="163" t="s">
        <v>560</v>
      </c>
      <c r="B351" s="854" t="s">
        <v>1033</v>
      </c>
    </row>
    <row r="352" spans="1:2" ht="30">
      <c r="A352" s="163" t="s">
        <v>560</v>
      </c>
      <c r="B352" s="854" t="s">
        <v>827</v>
      </c>
    </row>
    <row r="353" spans="1:2" ht="30">
      <c r="A353" s="163" t="s">
        <v>560</v>
      </c>
      <c r="B353" s="854" t="s">
        <v>707</v>
      </c>
    </row>
    <row r="354" spans="1:2" ht="75">
      <c r="A354" s="163" t="s">
        <v>560</v>
      </c>
      <c r="B354" s="854" t="s">
        <v>1034</v>
      </c>
    </row>
    <row r="355" spans="1:2">
      <c r="A355" s="163" t="s">
        <v>560</v>
      </c>
      <c r="B355" s="854" t="s">
        <v>793</v>
      </c>
    </row>
    <row r="356" spans="1:2" ht="75">
      <c r="A356" s="163" t="s">
        <v>560</v>
      </c>
      <c r="B356" s="854" t="s">
        <v>1035</v>
      </c>
    </row>
    <row r="357" spans="1:2">
      <c r="A357" s="163" t="s">
        <v>561</v>
      </c>
    </row>
    <row r="358" spans="1:2">
      <c r="A358" s="163" t="s">
        <v>561</v>
      </c>
    </row>
    <row r="359" spans="1:2" ht="60">
      <c r="A359" s="163" t="s">
        <v>561</v>
      </c>
      <c r="B359" s="854" t="s">
        <v>1036</v>
      </c>
    </row>
    <row r="360" spans="1:2">
      <c r="A360" s="163" t="s">
        <v>561</v>
      </c>
      <c r="B360" s="854" t="s">
        <v>833</v>
      </c>
    </row>
    <row r="361" spans="1:2" ht="90">
      <c r="A361" s="163" t="s">
        <v>561</v>
      </c>
      <c r="B361" s="854" t="s">
        <v>1037</v>
      </c>
    </row>
    <row r="362" spans="1:2">
      <c r="A362" s="163" t="s">
        <v>561</v>
      </c>
      <c r="B362" s="854" t="s">
        <v>894</v>
      </c>
    </row>
    <row r="363" spans="1:2">
      <c r="A363" s="163" t="s">
        <v>561</v>
      </c>
      <c r="B363" s="854" t="s">
        <v>832</v>
      </c>
    </row>
    <row r="364" spans="1:2" ht="30">
      <c r="A364" s="163" t="s">
        <v>561</v>
      </c>
      <c r="B364" s="854" t="s">
        <v>889</v>
      </c>
    </row>
    <row r="365" spans="1:2">
      <c r="A365" s="163" t="s">
        <v>561</v>
      </c>
      <c r="B365" s="854" t="s">
        <v>798</v>
      </c>
    </row>
    <row r="366" spans="1:2" ht="30">
      <c r="A366" s="163" t="s">
        <v>561</v>
      </c>
      <c r="B366" s="854" t="s">
        <v>752</v>
      </c>
    </row>
    <row r="367" spans="1:2">
      <c r="A367" s="163" t="s">
        <v>561</v>
      </c>
    </row>
    <row r="368" spans="1:2">
      <c r="A368" s="163" t="s">
        <v>561</v>
      </c>
      <c r="B368" s="854" t="s">
        <v>896</v>
      </c>
    </row>
    <row r="369" spans="1:2">
      <c r="A369" s="163" t="s">
        <v>561</v>
      </c>
    </row>
    <row r="370" spans="1:2" ht="60">
      <c r="A370" s="163" t="s">
        <v>561</v>
      </c>
      <c r="B370" s="854" t="s">
        <v>1038</v>
      </c>
    </row>
    <row r="371" spans="1:2">
      <c r="A371" s="163" t="s">
        <v>561</v>
      </c>
      <c r="B371" s="854" t="s">
        <v>826</v>
      </c>
    </row>
    <row r="372" spans="1:2">
      <c r="A372" s="163" t="s">
        <v>561</v>
      </c>
    </row>
    <row r="373" spans="1:2">
      <c r="A373" s="163" t="s">
        <v>561</v>
      </c>
    </row>
    <row r="374" spans="1:2">
      <c r="A374" s="163" t="s">
        <v>561</v>
      </c>
    </row>
    <row r="375" spans="1:2">
      <c r="A375" s="163" t="s">
        <v>561</v>
      </c>
      <c r="B375" s="854" t="s">
        <v>823</v>
      </c>
    </row>
    <row r="376" spans="1:2" ht="30">
      <c r="A376" s="163" t="s">
        <v>561</v>
      </c>
      <c r="B376" s="854" t="s">
        <v>907</v>
      </c>
    </row>
    <row r="377" spans="1:2" ht="30">
      <c r="A377" s="163" t="s">
        <v>561</v>
      </c>
      <c r="B377" s="854" t="s">
        <v>852</v>
      </c>
    </row>
    <row r="378" spans="1:2" ht="30">
      <c r="A378" s="163" t="s">
        <v>561</v>
      </c>
      <c r="B378" s="854" t="s">
        <v>893</v>
      </c>
    </row>
    <row r="379" spans="1:2" ht="105">
      <c r="A379" s="163" t="s">
        <v>561</v>
      </c>
      <c r="B379" s="854" t="s">
        <v>1039</v>
      </c>
    </row>
    <row r="380" spans="1:2">
      <c r="A380" s="163" t="s">
        <v>561</v>
      </c>
      <c r="B380" s="854" t="s">
        <v>710</v>
      </c>
    </row>
    <row r="381" spans="1:2">
      <c r="A381" s="163" t="s">
        <v>561</v>
      </c>
      <c r="B381" s="854" t="s">
        <v>786</v>
      </c>
    </row>
    <row r="382" spans="1:2">
      <c r="A382" s="163" t="s">
        <v>561</v>
      </c>
      <c r="B382" s="854" t="s">
        <v>865</v>
      </c>
    </row>
    <row r="383" spans="1:2">
      <c r="A383" s="163" t="s">
        <v>561</v>
      </c>
    </row>
    <row r="384" spans="1:2">
      <c r="A384" s="163" t="s">
        <v>561</v>
      </c>
      <c r="B384" s="854" t="s">
        <v>937</v>
      </c>
    </row>
    <row r="385" spans="1:2">
      <c r="A385" s="163" t="s">
        <v>561</v>
      </c>
      <c r="B385" s="854" t="s">
        <v>903</v>
      </c>
    </row>
    <row r="386" spans="1:2">
      <c r="A386" s="163" t="s">
        <v>561</v>
      </c>
      <c r="B386" s="854" t="s">
        <v>740</v>
      </c>
    </row>
    <row r="387" spans="1:2">
      <c r="A387" s="163" t="s">
        <v>561</v>
      </c>
    </row>
    <row r="388" spans="1:2" ht="45">
      <c r="A388" s="163" t="s">
        <v>561</v>
      </c>
      <c r="B388" s="854" t="s">
        <v>1040</v>
      </c>
    </row>
    <row r="389" spans="1:2">
      <c r="A389" s="163" t="s">
        <v>561</v>
      </c>
    </row>
    <row r="390" spans="1:2" ht="45">
      <c r="A390" s="163" t="s">
        <v>561</v>
      </c>
      <c r="B390" s="854" t="s">
        <v>1041</v>
      </c>
    </row>
    <row r="391" spans="1:2">
      <c r="A391" s="163" t="s">
        <v>561</v>
      </c>
    </row>
    <row r="392" spans="1:2">
      <c r="A392" s="163" t="s">
        <v>561</v>
      </c>
      <c r="B392" s="854" t="s">
        <v>759</v>
      </c>
    </row>
    <row r="393" spans="1:2">
      <c r="A393" s="163" t="s">
        <v>561</v>
      </c>
    </row>
    <row r="394" spans="1:2">
      <c r="A394" s="163" t="s">
        <v>561</v>
      </c>
    </row>
    <row r="395" spans="1:2">
      <c r="A395" s="163" t="s">
        <v>561</v>
      </c>
    </row>
    <row r="396" spans="1:2">
      <c r="A396" s="163" t="s">
        <v>561</v>
      </c>
      <c r="B396" s="854" t="s">
        <v>853</v>
      </c>
    </row>
    <row r="397" spans="1:2">
      <c r="A397" s="163" t="s">
        <v>561</v>
      </c>
    </row>
    <row r="398" spans="1:2">
      <c r="A398" s="163" t="s">
        <v>561</v>
      </c>
      <c r="B398" s="854" t="s">
        <v>953</v>
      </c>
    </row>
    <row r="399" spans="1:2" ht="45">
      <c r="A399" s="163" t="s">
        <v>561</v>
      </c>
      <c r="B399" s="854" t="s">
        <v>794</v>
      </c>
    </row>
    <row r="400" spans="1:2">
      <c r="A400" s="163" t="s">
        <v>561</v>
      </c>
    </row>
    <row r="401" spans="1:2">
      <c r="A401" s="163" t="s">
        <v>561</v>
      </c>
    </row>
    <row r="402" spans="1:2">
      <c r="A402" s="163" t="s">
        <v>561</v>
      </c>
    </row>
    <row r="403" spans="1:2" ht="75">
      <c r="A403" s="163" t="s">
        <v>561</v>
      </c>
      <c r="B403" s="854" t="s">
        <v>1042</v>
      </c>
    </row>
    <row r="404" spans="1:2">
      <c r="A404" s="163" t="s">
        <v>561</v>
      </c>
      <c r="B404" s="854" t="s">
        <v>719</v>
      </c>
    </row>
    <row r="405" spans="1:2" ht="45">
      <c r="A405" s="163" t="s">
        <v>561</v>
      </c>
      <c r="B405" s="854" t="s">
        <v>1043</v>
      </c>
    </row>
    <row r="406" spans="1:2" ht="45">
      <c r="A406" s="163" t="s">
        <v>561</v>
      </c>
      <c r="B406" s="854" t="s">
        <v>715</v>
      </c>
    </row>
    <row r="407" spans="1:2">
      <c r="A407" s="163" t="s">
        <v>561</v>
      </c>
      <c r="B407" s="854" t="s">
        <v>749</v>
      </c>
    </row>
    <row r="408" spans="1:2" ht="30">
      <c r="A408" s="163" t="s">
        <v>561</v>
      </c>
      <c r="B408" s="854" t="s">
        <v>923</v>
      </c>
    </row>
    <row r="409" spans="1:2">
      <c r="A409" s="163" t="s">
        <v>561</v>
      </c>
    </row>
    <row r="410" spans="1:2">
      <c r="A410" s="163" t="s">
        <v>561</v>
      </c>
      <c r="B410" s="854" t="s">
        <v>745</v>
      </c>
    </row>
    <row r="411" spans="1:2" ht="30">
      <c r="A411" s="163" t="s">
        <v>561</v>
      </c>
      <c r="B411" s="854" t="s">
        <v>737</v>
      </c>
    </row>
    <row r="412" spans="1:2" ht="120">
      <c r="A412" s="163" t="s">
        <v>561</v>
      </c>
      <c r="B412" s="854" t="s">
        <v>1044</v>
      </c>
    </row>
    <row r="413" spans="1:2">
      <c r="A413" s="163" t="s">
        <v>561</v>
      </c>
    </row>
    <row r="414" spans="1:2" ht="30">
      <c r="A414" s="163" t="s">
        <v>561</v>
      </c>
      <c r="B414" s="854" t="s">
        <v>735</v>
      </c>
    </row>
    <row r="415" spans="1:2" ht="30">
      <c r="A415" s="163" t="s">
        <v>561</v>
      </c>
      <c r="B415" s="854" t="s">
        <v>742</v>
      </c>
    </row>
    <row r="416" spans="1:2">
      <c r="A416" s="163" t="s">
        <v>561</v>
      </c>
    </row>
    <row r="417" spans="1:2">
      <c r="A417" s="163" t="s">
        <v>561</v>
      </c>
    </row>
    <row r="418" spans="1:2" ht="30">
      <c r="A418" s="163" t="s">
        <v>561</v>
      </c>
      <c r="B418" s="854" t="s">
        <v>732</v>
      </c>
    </row>
    <row r="419" spans="1:2">
      <c r="A419" s="163" t="s">
        <v>561</v>
      </c>
      <c r="B419" s="854" t="s">
        <v>936</v>
      </c>
    </row>
    <row r="420" spans="1:2" ht="30">
      <c r="A420" s="163" t="s">
        <v>561</v>
      </c>
      <c r="B420" s="854" t="s">
        <v>858</v>
      </c>
    </row>
    <row r="421" spans="1:2">
      <c r="A421" s="163" t="s">
        <v>561</v>
      </c>
    </row>
    <row r="422" spans="1:2" ht="45">
      <c r="A422" s="163" t="s">
        <v>561</v>
      </c>
      <c r="B422" s="854" t="s">
        <v>1045</v>
      </c>
    </row>
    <row r="423" spans="1:2">
      <c r="A423" s="163" t="s">
        <v>561</v>
      </c>
      <c r="B423" s="854" t="s">
        <v>776</v>
      </c>
    </row>
    <row r="424" spans="1:2">
      <c r="A424" s="163" t="s">
        <v>561</v>
      </c>
      <c r="B424" s="854" t="s">
        <v>898</v>
      </c>
    </row>
    <row r="425" spans="1:2" ht="30">
      <c r="A425" s="163" t="s">
        <v>561</v>
      </c>
      <c r="B425" s="854" t="s">
        <v>855</v>
      </c>
    </row>
    <row r="426" spans="1:2">
      <c r="A426" s="163" t="s">
        <v>561</v>
      </c>
    </row>
    <row r="427" spans="1:2">
      <c r="A427" s="163" t="s">
        <v>561</v>
      </c>
    </row>
    <row r="428" spans="1:2">
      <c r="A428" s="163" t="s">
        <v>561</v>
      </c>
      <c r="B428" s="854" t="s">
        <v>708</v>
      </c>
    </row>
    <row r="429" spans="1:2">
      <c r="A429" s="163" t="s">
        <v>561</v>
      </c>
    </row>
    <row r="430" spans="1:2" ht="120">
      <c r="A430" s="163" t="s">
        <v>561</v>
      </c>
      <c r="B430" s="854" t="s">
        <v>1046</v>
      </c>
    </row>
    <row r="431" spans="1:2" ht="30">
      <c r="A431" s="163" t="s">
        <v>561</v>
      </c>
      <c r="B431" s="854" t="s">
        <v>872</v>
      </c>
    </row>
    <row r="432" spans="1:2">
      <c r="A432" s="163" t="s">
        <v>561</v>
      </c>
      <c r="B432" s="854" t="s">
        <v>736</v>
      </c>
    </row>
    <row r="433" spans="1:2">
      <c r="A433" s="163" t="s">
        <v>561</v>
      </c>
    </row>
    <row r="434" spans="1:2">
      <c r="A434" s="163" t="s">
        <v>561</v>
      </c>
    </row>
    <row r="435" spans="1:2" ht="75">
      <c r="A435" s="163" t="s">
        <v>561</v>
      </c>
      <c r="B435" s="854" t="s">
        <v>1047</v>
      </c>
    </row>
    <row r="436" spans="1:2" ht="45">
      <c r="A436" s="163" t="s">
        <v>561</v>
      </c>
      <c r="B436" s="854" t="s">
        <v>1048</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4" tint="0.39997558519241921"/>
  </sheetPr>
  <dimension ref="A1:Y89"/>
  <sheetViews>
    <sheetView zoomScaleNormal="100" workbookViewId="0">
      <selection activeCell="T24" sqref="T24"/>
    </sheetView>
  </sheetViews>
  <sheetFormatPr baseColWidth="10" defaultColWidth="9.140625" defaultRowHeight="15"/>
  <cols>
    <col min="1" max="2" width="22.7109375" customWidth="1"/>
    <col min="3" max="8" width="13.5703125" customWidth="1"/>
    <col min="9" max="9" width="11.140625" customWidth="1"/>
    <col min="10" max="10" width="10.5703125" customWidth="1"/>
  </cols>
  <sheetData>
    <row r="1" spans="1:15" ht="30">
      <c r="A1" s="55" t="s">
        <v>248</v>
      </c>
      <c r="D1" s="245" t="s">
        <v>1552</v>
      </c>
      <c r="E1" s="245" t="s">
        <v>1553</v>
      </c>
      <c r="F1" s="245" t="s">
        <v>1554</v>
      </c>
    </row>
    <row r="4" spans="1:15">
      <c r="A4" s="54" t="s">
        <v>250</v>
      </c>
    </row>
    <row r="6" spans="1:15" ht="18" customHeight="1" thickBot="1">
      <c r="A6" s="2242" t="s">
        <v>131</v>
      </c>
      <c r="B6" s="2242"/>
      <c r="C6" s="2242"/>
      <c r="D6" s="2242"/>
      <c r="E6" s="2242"/>
      <c r="F6" s="2242"/>
      <c r="G6" s="2242"/>
      <c r="H6" s="2242"/>
      <c r="I6" s="2242"/>
      <c r="J6" s="2242"/>
    </row>
    <row r="7" spans="1:15" ht="15" customHeight="1" thickTop="1">
      <c r="A7" s="2243" t="s">
        <v>183</v>
      </c>
      <c r="B7" s="2243"/>
      <c r="C7" s="2246" t="s">
        <v>132</v>
      </c>
      <c r="D7" s="2246"/>
      <c r="E7" s="2246"/>
      <c r="F7" s="2246"/>
      <c r="G7" s="2246"/>
      <c r="H7" s="2246"/>
      <c r="I7" s="2246"/>
      <c r="J7" s="2246"/>
    </row>
    <row r="8" spans="1:15" ht="69.95" customHeight="1">
      <c r="A8" s="2244"/>
      <c r="B8" s="2244"/>
      <c r="C8" s="2247" t="s">
        <v>1049</v>
      </c>
      <c r="D8" s="2247"/>
      <c r="E8" s="2247" t="s">
        <v>134</v>
      </c>
      <c r="F8" s="2247"/>
      <c r="G8" s="2247" t="s">
        <v>135</v>
      </c>
      <c r="H8" s="2247"/>
      <c r="I8" s="2247" t="s">
        <v>518</v>
      </c>
      <c r="J8" s="2247"/>
    </row>
    <row r="9" spans="1:15" ht="15" customHeight="1" thickBot="1">
      <c r="A9" s="2245"/>
      <c r="B9" s="2245"/>
      <c r="C9" s="858" t="s">
        <v>520</v>
      </c>
      <c r="D9" s="858" t="s">
        <v>519</v>
      </c>
      <c r="E9" s="858" t="s">
        <v>520</v>
      </c>
      <c r="F9" s="858" t="s">
        <v>519</v>
      </c>
      <c r="G9" s="858" t="s">
        <v>520</v>
      </c>
      <c r="H9" s="858" t="s">
        <v>519</v>
      </c>
      <c r="I9" s="858" t="s">
        <v>520</v>
      </c>
      <c r="J9" s="858" t="s">
        <v>519</v>
      </c>
    </row>
    <row r="10" spans="1:15" ht="15" customHeight="1" thickTop="1">
      <c r="A10" s="2241" t="s">
        <v>392</v>
      </c>
      <c r="B10" s="2241"/>
      <c r="C10" s="859">
        <v>0.10648148148148148</v>
      </c>
      <c r="D10" s="860">
        <v>46</v>
      </c>
      <c r="E10" s="859">
        <v>1.6203703703703703E-2</v>
      </c>
      <c r="F10" s="860">
        <v>7</v>
      </c>
      <c r="G10" s="859">
        <v>0.87731481481481477</v>
      </c>
      <c r="H10" s="860">
        <v>379</v>
      </c>
      <c r="I10" s="859">
        <v>1</v>
      </c>
      <c r="J10" s="860">
        <v>432</v>
      </c>
    </row>
    <row r="11" spans="1:15" ht="27.95" customHeight="1">
      <c r="A11" s="2239" t="s">
        <v>8</v>
      </c>
      <c r="B11" s="1196" t="s">
        <v>397</v>
      </c>
      <c r="C11" s="861">
        <v>0.14112903225806453</v>
      </c>
      <c r="D11" s="862">
        <v>35</v>
      </c>
      <c r="E11" s="1230">
        <v>8.0645161290322596E-3</v>
      </c>
      <c r="F11" s="862">
        <v>2</v>
      </c>
      <c r="G11" s="861">
        <v>0.85080645161290325</v>
      </c>
      <c r="H11" s="862">
        <v>211</v>
      </c>
      <c r="I11" s="861">
        <v>1</v>
      </c>
      <c r="J11" s="862">
        <v>248</v>
      </c>
      <c r="O11" s="1372"/>
    </row>
    <row r="12" spans="1:15" ht="15" customHeight="1">
      <c r="A12" s="2239"/>
      <c r="B12" s="1196" t="s">
        <v>395</v>
      </c>
      <c r="C12" s="861">
        <v>5.2083333333333343E-2</v>
      </c>
      <c r="D12" s="862">
        <v>5</v>
      </c>
      <c r="E12" s="861">
        <v>4.1666666666666657E-2</v>
      </c>
      <c r="F12" s="862">
        <v>4</v>
      </c>
      <c r="G12" s="861">
        <v>0.90625</v>
      </c>
      <c r="H12" s="862">
        <v>87</v>
      </c>
      <c r="I12" s="861">
        <v>1</v>
      </c>
      <c r="J12" s="862">
        <v>96</v>
      </c>
    </row>
    <row r="13" spans="1:15" ht="15" customHeight="1">
      <c r="A13" s="2239"/>
      <c r="B13" s="1196" t="s">
        <v>393</v>
      </c>
      <c r="C13" s="861">
        <v>0.10638297872340426</v>
      </c>
      <c r="D13" s="862">
        <v>5</v>
      </c>
      <c r="E13" s="861">
        <v>0</v>
      </c>
      <c r="F13" s="862">
        <v>0</v>
      </c>
      <c r="G13" s="861">
        <v>0.8936170212765957</v>
      </c>
      <c r="H13" s="862">
        <v>42</v>
      </c>
      <c r="I13" s="861">
        <v>1</v>
      </c>
      <c r="J13" s="862">
        <v>47</v>
      </c>
    </row>
    <row r="14" spans="1:15" ht="15" customHeight="1">
      <c r="A14" s="2239"/>
      <c r="B14" s="1196" t="s">
        <v>394</v>
      </c>
      <c r="C14" s="861">
        <v>2.7777777777777776E-2</v>
      </c>
      <c r="D14" s="862">
        <v>1</v>
      </c>
      <c r="E14" s="861">
        <v>2.7777777777777776E-2</v>
      </c>
      <c r="F14" s="862">
        <v>1</v>
      </c>
      <c r="G14" s="861">
        <v>0.94444444444444442</v>
      </c>
      <c r="H14" s="862">
        <v>34</v>
      </c>
      <c r="I14" s="861">
        <v>1</v>
      </c>
      <c r="J14" s="862">
        <v>36</v>
      </c>
    </row>
    <row r="15" spans="1:15" ht="15" customHeight="1">
      <c r="A15" s="2239"/>
      <c r="B15" s="1196" t="s">
        <v>396</v>
      </c>
      <c r="C15" s="861">
        <v>0</v>
      </c>
      <c r="D15" s="862">
        <v>0</v>
      </c>
      <c r="E15" s="861">
        <v>0</v>
      </c>
      <c r="F15" s="862">
        <v>0</v>
      </c>
      <c r="G15" s="861">
        <v>1</v>
      </c>
      <c r="H15" s="862">
        <v>5</v>
      </c>
      <c r="I15" s="861">
        <v>1</v>
      </c>
      <c r="J15" s="862">
        <v>5</v>
      </c>
    </row>
    <row r="16" spans="1:15" ht="15" customHeight="1">
      <c r="A16" s="2239" t="s">
        <v>9</v>
      </c>
      <c r="B16" s="1196" t="s">
        <v>11</v>
      </c>
      <c r="C16" s="861">
        <v>0.10443864229765012</v>
      </c>
      <c r="D16" s="862">
        <v>40</v>
      </c>
      <c r="E16" s="861">
        <v>1.5665796344647518E-2</v>
      </c>
      <c r="F16" s="862">
        <v>6</v>
      </c>
      <c r="G16" s="861">
        <v>0.8798955613577023</v>
      </c>
      <c r="H16" s="862">
        <v>337</v>
      </c>
      <c r="I16" s="861">
        <v>1</v>
      </c>
      <c r="J16" s="862">
        <v>383</v>
      </c>
    </row>
    <row r="17" spans="1:25" ht="15" customHeight="1">
      <c r="A17" s="2239"/>
      <c r="B17" s="1196" t="s">
        <v>10</v>
      </c>
      <c r="C17" s="861">
        <v>0.12244897959183673</v>
      </c>
      <c r="D17" s="862">
        <v>6</v>
      </c>
      <c r="E17" s="861">
        <v>2.0408163265306124E-2</v>
      </c>
      <c r="F17" s="862">
        <v>1</v>
      </c>
      <c r="G17" s="861">
        <v>0.8571428571428571</v>
      </c>
      <c r="H17" s="862">
        <v>42</v>
      </c>
      <c r="I17" s="861">
        <v>1</v>
      </c>
      <c r="J17" s="862">
        <v>49</v>
      </c>
    </row>
    <row r="18" spans="1:25" ht="15" customHeight="1">
      <c r="A18" s="2239" t="s">
        <v>521</v>
      </c>
      <c r="B18" s="1196" t="s">
        <v>12</v>
      </c>
      <c r="C18" s="861">
        <v>8.6956521739130432E-2</v>
      </c>
      <c r="D18" s="862">
        <v>2</v>
      </c>
      <c r="E18" s="861">
        <v>0</v>
      </c>
      <c r="F18" s="862">
        <v>0</v>
      </c>
      <c r="G18" s="861">
        <v>0.91304347826086951</v>
      </c>
      <c r="H18" s="862">
        <v>21</v>
      </c>
      <c r="I18" s="861">
        <v>1</v>
      </c>
      <c r="J18" s="862">
        <v>23</v>
      </c>
    </row>
    <row r="19" spans="1:25" ht="57" customHeight="1">
      <c r="A19" s="2239"/>
      <c r="B19" s="1196" t="s">
        <v>13</v>
      </c>
      <c r="C19" s="861">
        <v>0.10757946210268948</v>
      </c>
      <c r="D19" s="862">
        <v>44</v>
      </c>
      <c r="E19" s="861">
        <v>1.7114914425427872E-2</v>
      </c>
      <c r="F19" s="862">
        <v>7</v>
      </c>
      <c r="G19" s="861">
        <v>0.87530562347188268</v>
      </c>
      <c r="H19" s="862">
        <v>358</v>
      </c>
      <c r="I19" s="861">
        <v>1</v>
      </c>
      <c r="J19" s="862">
        <v>409</v>
      </c>
    </row>
    <row r="20" spans="1:25" ht="15" customHeight="1">
      <c r="A20" s="2239" t="s">
        <v>14</v>
      </c>
      <c r="B20" s="1196" t="s">
        <v>15</v>
      </c>
      <c r="C20" s="861">
        <v>0.13432835820895522</v>
      </c>
      <c r="D20" s="862">
        <v>9</v>
      </c>
      <c r="E20" s="861">
        <v>0</v>
      </c>
      <c r="F20" s="862">
        <v>0</v>
      </c>
      <c r="G20" s="861">
        <v>0.86567164179104461</v>
      </c>
      <c r="H20" s="862">
        <v>58</v>
      </c>
      <c r="I20" s="861">
        <v>1</v>
      </c>
      <c r="J20" s="862">
        <v>67</v>
      </c>
    </row>
    <row r="21" spans="1:25" ht="27.95" customHeight="1">
      <c r="A21" s="2239"/>
      <c r="B21" s="1196" t="s">
        <v>16</v>
      </c>
      <c r="C21" s="861">
        <v>0.12686567164179105</v>
      </c>
      <c r="D21" s="862">
        <v>17</v>
      </c>
      <c r="E21" s="1231">
        <v>7.4626865671641781E-3</v>
      </c>
      <c r="F21" s="862">
        <v>1</v>
      </c>
      <c r="G21" s="861">
        <v>0.86567164179104461</v>
      </c>
      <c r="H21" s="862">
        <v>116</v>
      </c>
      <c r="I21" s="861">
        <v>1</v>
      </c>
      <c r="J21" s="862">
        <v>134</v>
      </c>
    </row>
    <row r="22" spans="1:25" ht="27.95" customHeight="1">
      <c r="A22" s="2239"/>
      <c r="B22" s="1196" t="s">
        <v>17</v>
      </c>
      <c r="C22" s="861">
        <v>9.0909090909090912E-2</v>
      </c>
      <c r="D22" s="862">
        <v>11</v>
      </c>
      <c r="E22" s="861">
        <v>2.4793388429752067E-2</v>
      </c>
      <c r="F22" s="862">
        <v>3</v>
      </c>
      <c r="G22" s="861">
        <v>0.88429752066115708</v>
      </c>
      <c r="H22" s="862">
        <v>107</v>
      </c>
      <c r="I22" s="861">
        <v>1</v>
      </c>
      <c r="J22" s="862">
        <v>121</v>
      </c>
    </row>
    <row r="23" spans="1:25" ht="15" customHeight="1">
      <c r="A23" s="2239"/>
      <c r="B23" s="1196" t="s">
        <v>18</v>
      </c>
      <c r="C23" s="861">
        <v>8.1818181818181818E-2</v>
      </c>
      <c r="D23" s="862">
        <v>9</v>
      </c>
      <c r="E23" s="861">
        <v>2.7272727272727271E-2</v>
      </c>
      <c r="F23" s="862">
        <v>3</v>
      </c>
      <c r="G23" s="861">
        <v>0.89090909090909098</v>
      </c>
      <c r="H23" s="862">
        <v>98</v>
      </c>
      <c r="I23" s="861">
        <v>1</v>
      </c>
      <c r="J23" s="862">
        <v>110</v>
      </c>
    </row>
    <row r="24" spans="1:25" ht="15" customHeight="1">
      <c r="A24" s="2239" t="s">
        <v>525</v>
      </c>
      <c r="B24" s="1196" t="s">
        <v>223</v>
      </c>
      <c r="C24" s="861">
        <v>7.582938388625593E-2</v>
      </c>
      <c r="D24" s="862">
        <v>16</v>
      </c>
      <c r="E24" s="861">
        <v>1.4218009478672987E-2</v>
      </c>
      <c r="F24" s="862">
        <v>3</v>
      </c>
      <c r="G24" s="861">
        <v>0.90995260663507116</v>
      </c>
      <c r="H24" s="862">
        <v>192</v>
      </c>
      <c r="I24" s="861">
        <v>1</v>
      </c>
      <c r="J24" s="862">
        <v>211</v>
      </c>
    </row>
    <row r="25" spans="1:25" ht="15" customHeight="1">
      <c r="A25" s="2239"/>
      <c r="B25" s="1196" t="s">
        <v>27</v>
      </c>
      <c r="C25" s="861">
        <v>0.14634146341463414</v>
      </c>
      <c r="D25" s="862">
        <v>24</v>
      </c>
      <c r="E25" s="861">
        <v>1.8292682926829267E-2</v>
      </c>
      <c r="F25" s="862">
        <v>3</v>
      </c>
      <c r="G25" s="861">
        <v>0.83536585365853655</v>
      </c>
      <c r="H25" s="862">
        <v>137</v>
      </c>
      <c r="I25" s="861">
        <v>1</v>
      </c>
      <c r="J25" s="862">
        <v>164</v>
      </c>
    </row>
    <row r="26" spans="1:25" ht="27.95" customHeight="1">
      <c r="A26" s="2239"/>
      <c r="B26" s="1196" t="s">
        <v>526</v>
      </c>
      <c r="C26" s="861">
        <v>8.5106382978723402E-2</v>
      </c>
      <c r="D26" s="862">
        <v>4</v>
      </c>
      <c r="E26" s="861">
        <v>2.1276595744680851E-2</v>
      </c>
      <c r="F26" s="862">
        <v>1</v>
      </c>
      <c r="G26" s="861">
        <v>0.8936170212765957</v>
      </c>
      <c r="H26" s="862">
        <v>42</v>
      </c>
      <c r="I26" s="861">
        <v>1</v>
      </c>
      <c r="J26" s="862">
        <v>47</v>
      </c>
    </row>
    <row r="27" spans="1:25" ht="15" customHeight="1">
      <c r="A27" s="2239"/>
      <c r="B27" s="1196" t="s">
        <v>527</v>
      </c>
      <c r="C27" s="861">
        <v>0.1111111111111111</v>
      </c>
      <c r="D27" s="862">
        <v>1</v>
      </c>
      <c r="E27" s="861">
        <v>0</v>
      </c>
      <c r="F27" s="862">
        <v>0</v>
      </c>
      <c r="G27" s="861">
        <v>0.88888888888888884</v>
      </c>
      <c r="H27" s="862">
        <v>8</v>
      </c>
      <c r="I27" s="861">
        <v>1</v>
      </c>
      <c r="J27" s="862">
        <v>9</v>
      </c>
    </row>
    <row r="28" spans="1:25" ht="15" customHeight="1">
      <c r="A28" s="2239" t="s">
        <v>24</v>
      </c>
      <c r="B28" s="1196" t="s">
        <v>27</v>
      </c>
      <c r="C28" s="861">
        <v>0.10989010989010989</v>
      </c>
      <c r="D28" s="862">
        <v>40</v>
      </c>
      <c r="E28" s="861">
        <v>1.6483516483516484E-2</v>
      </c>
      <c r="F28" s="862">
        <v>6</v>
      </c>
      <c r="G28" s="861">
        <v>0.87362637362637363</v>
      </c>
      <c r="H28" s="862">
        <v>318</v>
      </c>
      <c r="I28" s="861">
        <v>1</v>
      </c>
      <c r="J28" s="862">
        <v>364</v>
      </c>
    </row>
    <row r="29" spans="1:25" ht="15" customHeight="1">
      <c r="A29" s="2239"/>
      <c r="B29" s="1196" t="s">
        <v>26</v>
      </c>
      <c r="C29" s="861">
        <v>8.1632653061224497E-2</v>
      </c>
      <c r="D29" s="862">
        <v>4</v>
      </c>
      <c r="E29" s="861">
        <v>2.0408163265306124E-2</v>
      </c>
      <c r="F29" s="862">
        <v>1</v>
      </c>
      <c r="G29" s="861">
        <v>0.89795918367346939</v>
      </c>
      <c r="H29" s="862">
        <v>44</v>
      </c>
      <c r="I29" s="861">
        <v>1</v>
      </c>
      <c r="J29" s="862">
        <v>49</v>
      </c>
    </row>
    <row r="30" spans="1:25" ht="15" customHeight="1">
      <c r="A30" s="2239"/>
      <c r="B30" s="1196" t="s">
        <v>25</v>
      </c>
      <c r="C30" s="861">
        <v>0.10526315789473684</v>
      </c>
      <c r="D30" s="862">
        <v>2</v>
      </c>
      <c r="E30" s="861">
        <v>0</v>
      </c>
      <c r="F30" s="862">
        <v>0</v>
      </c>
      <c r="G30" s="861">
        <v>0.89473684210526316</v>
      </c>
      <c r="H30" s="862">
        <v>17</v>
      </c>
      <c r="I30" s="861">
        <v>1</v>
      </c>
      <c r="J30" s="862">
        <v>19</v>
      </c>
      <c r="X30" s="1198"/>
      <c r="Y30" s="1198"/>
    </row>
    <row r="31" spans="1:25" ht="15" customHeight="1">
      <c r="A31" s="2239" t="s">
        <v>522</v>
      </c>
      <c r="B31" s="1196" t="s">
        <v>29</v>
      </c>
      <c r="C31" s="861">
        <v>7.8048780487804878E-2</v>
      </c>
      <c r="D31" s="862">
        <v>16</v>
      </c>
      <c r="E31" s="861">
        <v>1.4634146341463417E-2</v>
      </c>
      <c r="F31" s="862">
        <v>3</v>
      </c>
      <c r="G31" s="861">
        <v>0.90731707317073174</v>
      </c>
      <c r="H31" s="862">
        <v>186</v>
      </c>
      <c r="I31" s="861">
        <v>1</v>
      </c>
      <c r="J31" s="862">
        <v>205</v>
      </c>
    </row>
    <row r="32" spans="1:25" ht="15" customHeight="1">
      <c r="A32" s="2239"/>
      <c r="B32" s="1196" t="s">
        <v>30</v>
      </c>
      <c r="C32" s="861">
        <v>0</v>
      </c>
      <c r="D32" s="862">
        <v>0</v>
      </c>
      <c r="E32" s="861">
        <v>6.25E-2</v>
      </c>
      <c r="F32" s="862">
        <v>1</v>
      </c>
      <c r="G32" s="861">
        <v>0.9375</v>
      </c>
      <c r="H32" s="862">
        <v>15</v>
      </c>
      <c r="I32" s="861">
        <v>1</v>
      </c>
      <c r="J32" s="862">
        <v>16</v>
      </c>
    </row>
    <row r="33" spans="1:23" ht="15" customHeight="1">
      <c r="A33" s="2239"/>
      <c r="B33" s="1196" t="s">
        <v>31</v>
      </c>
      <c r="C33" s="861">
        <v>0.14218009478672985</v>
      </c>
      <c r="D33" s="862">
        <v>30</v>
      </c>
      <c r="E33" s="861">
        <v>1.4218009478672987E-2</v>
      </c>
      <c r="F33" s="862">
        <v>3</v>
      </c>
      <c r="G33" s="861">
        <v>0.84360189573459721</v>
      </c>
      <c r="H33" s="862">
        <v>178</v>
      </c>
      <c r="I33" s="861">
        <v>1</v>
      </c>
      <c r="J33" s="862">
        <v>211</v>
      </c>
    </row>
    <row r="34" spans="1:23" ht="15" customHeight="1">
      <c r="A34" s="2239" t="s">
        <v>523</v>
      </c>
      <c r="B34" s="1196" t="s">
        <v>34</v>
      </c>
      <c r="C34" s="861">
        <v>0.10294117647058823</v>
      </c>
      <c r="D34" s="862">
        <v>28</v>
      </c>
      <c r="E34" s="861">
        <v>1.8382352941176471E-2</v>
      </c>
      <c r="F34" s="862">
        <v>5</v>
      </c>
      <c r="G34" s="861">
        <v>0.87867647058823517</v>
      </c>
      <c r="H34" s="862">
        <v>239</v>
      </c>
      <c r="I34" s="861">
        <v>1</v>
      </c>
      <c r="J34" s="862">
        <v>272</v>
      </c>
    </row>
    <row r="35" spans="1:23" ht="15" customHeight="1">
      <c r="A35" s="2239"/>
      <c r="B35" s="1196" t="s">
        <v>33</v>
      </c>
      <c r="C35" s="861">
        <v>0.1069182389937107</v>
      </c>
      <c r="D35" s="862">
        <v>17</v>
      </c>
      <c r="E35" s="861">
        <v>1.257861635220126E-2</v>
      </c>
      <c r="F35" s="862">
        <v>2</v>
      </c>
      <c r="G35" s="861">
        <v>0.88050314465408808</v>
      </c>
      <c r="H35" s="862">
        <v>140</v>
      </c>
      <c r="I35" s="861">
        <v>1</v>
      </c>
      <c r="J35" s="862">
        <v>159</v>
      </c>
    </row>
    <row r="36" spans="1:23" ht="15" customHeight="1">
      <c r="A36" s="2239" t="s">
        <v>517</v>
      </c>
      <c r="B36" s="1196" t="s">
        <v>39</v>
      </c>
      <c r="C36" s="861">
        <v>9.818181818181819E-2</v>
      </c>
      <c r="D36" s="862">
        <v>27</v>
      </c>
      <c r="E36" s="861">
        <v>1.8181818181818181E-2</v>
      </c>
      <c r="F36" s="862">
        <v>5</v>
      </c>
      <c r="G36" s="861">
        <v>0.88363636363636355</v>
      </c>
      <c r="H36" s="862">
        <v>243</v>
      </c>
      <c r="I36" s="861">
        <v>1</v>
      </c>
      <c r="J36" s="862">
        <v>275</v>
      </c>
    </row>
    <row r="37" spans="1:23" ht="15" customHeight="1">
      <c r="A37" s="2239"/>
      <c r="B37" s="1196" t="s">
        <v>36</v>
      </c>
      <c r="C37" s="861">
        <v>0.15116279069767441</v>
      </c>
      <c r="D37" s="862">
        <v>13</v>
      </c>
      <c r="E37" s="861">
        <v>1.1627906976744186E-2</v>
      </c>
      <c r="F37" s="862">
        <v>1</v>
      </c>
      <c r="G37" s="861">
        <v>0.83720930232558144</v>
      </c>
      <c r="H37" s="862">
        <v>72</v>
      </c>
      <c r="I37" s="861">
        <v>1</v>
      </c>
      <c r="J37" s="862">
        <v>86</v>
      </c>
      <c r="W37" s="245"/>
    </row>
    <row r="38" spans="1:23" ht="27.95" customHeight="1">
      <c r="A38" s="2239"/>
      <c r="B38" s="1196" t="s">
        <v>37</v>
      </c>
      <c r="C38" s="861">
        <v>8.5106382978723402E-2</v>
      </c>
      <c r="D38" s="862">
        <v>4</v>
      </c>
      <c r="E38" s="861">
        <v>2.1276595744680851E-2</v>
      </c>
      <c r="F38" s="862">
        <v>1</v>
      </c>
      <c r="G38" s="861">
        <v>0.8936170212765957</v>
      </c>
      <c r="H38" s="862">
        <v>42</v>
      </c>
      <c r="I38" s="861">
        <v>1</v>
      </c>
      <c r="J38" s="862">
        <v>47</v>
      </c>
      <c r="W38" s="1198" t="s">
        <v>363</v>
      </c>
    </row>
    <row r="39" spans="1:23" ht="15" customHeight="1">
      <c r="A39" s="2239"/>
      <c r="B39" s="1196" t="s">
        <v>38</v>
      </c>
      <c r="C39" s="861">
        <v>8.3333333333333315E-2</v>
      </c>
      <c r="D39" s="862">
        <v>2</v>
      </c>
      <c r="E39" s="861">
        <v>0</v>
      </c>
      <c r="F39" s="862">
        <v>0</v>
      </c>
      <c r="G39" s="861">
        <v>0.91666666666666652</v>
      </c>
      <c r="H39" s="862">
        <v>22</v>
      </c>
      <c r="I39" s="861">
        <v>1</v>
      </c>
      <c r="J39" s="862">
        <v>24</v>
      </c>
    </row>
    <row r="40" spans="1:23" ht="24.95" customHeight="1">
      <c r="A40" s="2239" t="s">
        <v>524</v>
      </c>
      <c r="B40" s="1196" t="s">
        <v>40</v>
      </c>
      <c r="C40" s="861">
        <v>5.9880239520958084E-2</v>
      </c>
      <c r="D40" s="862">
        <v>10</v>
      </c>
      <c r="E40" s="861">
        <v>1.7964071856287425E-2</v>
      </c>
      <c r="F40" s="862">
        <v>3</v>
      </c>
      <c r="G40" s="861">
        <v>0.92215568862275465</v>
      </c>
      <c r="H40" s="862">
        <v>154</v>
      </c>
      <c r="I40" s="861">
        <v>1</v>
      </c>
      <c r="J40" s="862">
        <v>167</v>
      </c>
    </row>
    <row r="41" spans="1:23" ht="24.95" customHeight="1">
      <c r="A41" s="2239"/>
      <c r="B41" s="1196" t="s">
        <v>41</v>
      </c>
      <c r="C41" s="861">
        <v>0.13138686131386862</v>
      </c>
      <c r="D41" s="862">
        <v>18</v>
      </c>
      <c r="E41" s="861">
        <v>2.9197080291970802E-2</v>
      </c>
      <c r="F41" s="862">
        <v>4</v>
      </c>
      <c r="G41" s="861">
        <v>0.83941605839416056</v>
      </c>
      <c r="H41" s="862">
        <v>115</v>
      </c>
      <c r="I41" s="861">
        <v>1</v>
      </c>
      <c r="J41" s="862">
        <v>137</v>
      </c>
    </row>
    <row r="42" spans="1:23" ht="24.95" customHeight="1" thickBot="1">
      <c r="A42" s="2240"/>
      <c r="B42" s="1197" t="s">
        <v>42</v>
      </c>
      <c r="C42" s="863">
        <v>0.140625</v>
      </c>
      <c r="D42" s="864">
        <v>18</v>
      </c>
      <c r="E42" s="863">
        <v>0</v>
      </c>
      <c r="F42" s="864">
        <v>0</v>
      </c>
      <c r="G42" s="863">
        <v>0.859375</v>
      </c>
      <c r="H42" s="864">
        <v>110</v>
      </c>
      <c r="I42" s="863">
        <v>1</v>
      </c>
      <c r="J42" s="864">
        <v>128</v>
      </c>
    </row>
    <row r="43" spans="1:23" ht="15.75" thickTop="1"/>
    <row r="47" spans="1:23">
      <c r="A47" s="54"/>
    </row>
    <row r="48" spans="1:23">
      <c r="A48" s="54"/>
    </row>
    <row r="49" spans="1:1">
      <c r="A49" s="54"/>
    </row>
    <row r="50" spans="1:1">
      <c r="A50" s="54"/>
    </row>
    <row r="53" spans="1:1">
      <c r="A53" s="857"/>
    </row>
    <row r="54" spans="1:1" ht="15.75" customHeight="1">
      <c r="A54" s="857"/>
    </row>
    <row r="55" spans="1:1" ht="15" customHeight="1">
      <c r="A55" s="857"/>
    </row>
    <row r="56" spans="1:1">
      <c r="A56" s="857"/>
    </row>
    <row r="57" spans="1:1">
      <c r="A57" s="857"/>
    </row>
    <row r="58" spans="1:1">
      <c r="A58" s="857"/>
    </row>
    <row r="59" spans="1:1">
      <c r="A59" s="857"/>
    </row>
    <row r="60" spans="1:1">
      <c r="A60" s="857"/>
    </row>
    <row r="61" spans="1:1">
      <c r="A61" s="857"/>
    </row>
    <row r="62" spans="1:1">
      <c r="A62" s="857"/>
    </row>
    <row r="63" spans="1:1">
      <c r="A63" s="857"/>
    </row>
    <row r="64" spans="1:1">
      <c r="A64" s="857"/>
    </row>
    <row r="65" spans="1:1" ht="15" customHeight="1">
      <c r="A65" s="857"/>
    </row>
    <row r="66" spans="1:1">
      <c r="A66" s="857"/>
    </row>
    <row r="67" spans="1:1">
      <c r="A67" s="857"/>
    </row>
    <row r="68" spans="1:1">
      <c r="A68" s="857"/>
    </row>
    <row r="69" spans="1:1">
      <c r="A69" s="857"/>
    </row>
    <row r="70" spans="1:1">
      <c r="A70" s="857"/>
    </row>
    <row r="71" spans="1:1">
      <c r="A71" s="857"/>
    </row>
    <row r="72" spans="1:1">
      <c r="A72" s="857"/>
    </row>
    <row r="73" spans="1:1">
      <c r="A73" s="857"/>
    </row>
    <row r="74" spans="1:1">
      <c r="A74" s="857"/>
    </row>
    <row r="75" spans="1:1">
      <c r="A75" s="857"/>
    </row>
    <row r="76" spans="1:1">
      <c r="A76" s="857"/>
    </row>
    <row r="77" spans="1:1">
      <c r="A77" s="857"/>
    </row>
    <row r="78" spans="1:1">
      <c r="A78" s="857"/>
    </row>
    <row r="79" spans="1:1">
      <c r="A79" s="857"/>
    </row>
    <row r="80" spans="1:1">
      <c r="A80" s="857"/>
    </row>
    <row r="81" spans="1:1">
      <c r="A81" s="857"/>
    </row>
    <row r="82" spans="1:1">
      <c r="A82" s="857"/>
    </row>
    <row r="83" spans="1:1" ht="15" customHeight="1">
      <c r="A83" s="857"/>
    </row>
    <row r="84" spans="1:1">
      <c r="A84" s="857"/>
    </row>
    <row r="85" spans="1:1">
      <c r="A85" s="857"/>
    </row>
    <row r="86" spans="1:1">
      <c r="A86" s="857"/>
    </row>
    <row r="87" spans="1:1" ht="15" customHeight="1">
      <c r="A87" s="857"/>
    </row>
    <row r="88" spans="1:1">
      <c r="A88" s="857"/>
    </row>
    <row r="89" spans="1:1">
      <c r="A89" s="857"/>
    </row>
  </sheetData>
  <mergeCells count="18">
    <mergeCell ref="A6:J6"/>
    <mergeCell ref="A7:B9"/>
    <mergeCell ref="C7:J7"/>
    <mergeCell ref="C8:D8"/>
    <mergeCell ref="E8:F8"/>
    <mergeCell ref="G8:H8"/>
    <mergeCell ref="I8:J8"/>
    <mergeCell ref="A10:B10"/>
    <mergeCell ref="A11:A15"/>
    <mergeCell ref="A16:A17"/>
    <mergeCell ref="A18:A19"/>
    <mergeCell ref="A20:A23"/>
    <mergeCell ref="A40:A42"/>
    <mergeCell ref="A24:A27"/>
    <mergeCell ref="A28:A30"/>
    <mergeCell ref="A31:A33"/>
    <mergeCell ref="A34:A35"/>
    <mergeCell ref="A36:A39"/>
  </mergeCells>
  <pageMargins left="0.7" right="0.7" top="0.75" bottom="0.75" header="0.3" footer="0.3"/>
  <pageSetup paperSize="9" scale="95"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6DD9FF"/>
  </sheetPr>
  <dimension ref="A1:AT48"/>
  <sheetViews>
    <sheetView zoomScaleNormal="100" workbookViewId="0">
      <selection activeCell="T24" sqref="T24"/>
    </sheetView>
  </sheetViews>
  <sheetFormatPr baseColWidth="10" defaultColWidth="9.140625" defaultRowHeight="15"/>
  <cols>
    <col min="1" max="1" width="14.28515625" customWidth="1"/>
    <col min="2" max="2" width="19" customWidth="1"/>
    <col min="14" max="14" width="25" customWidth="1"/>
    <col min="24" max="24" width="11.85546875" customWidth="1"/>
    <col min="25" max="25" width="27" customWidth="1"/>
    <col min="38" max="39" width="9.140625" style="234"/>
  </cols>
  <sheetData>
    <row r="1" spans="1:46" ht="15.75" thickBot="1">
      <c r="A1" s="2300" t="s">
        <v>432</v>
      </c>
      <c r="B1" s="2300"/>
      <c r="C1" s="2300"/>
      <c r="D1" s="2300"/>
      <c r="E1" s="2300"/>
      <c r="F1" s="2300"/>
      <c r="G1" s="2300"/>
      <c r="H1" s="2300"/>
      <c r="M1" s="2259">
        <v>2015</v>
      </c>
      <c r="N1" s="2259"/>
      <c r="O1" s="2259"/>
      <c r="P1" s="2259"/>
      <c r="Q1" s="2259"/>
      <c r="R1" s="2259"/>
      <c r="S1" s="2259"/>
      <c r="T1" s="2259"/>
      <c r="U1" s="2259"/>
      <c r="V1" s="2259"/>
      <c r="X1" s="2260" t="s">
        <v>131</v>
      </c>
      <c r="Y1" s="2260"/>
      <c r="Z1" s="2260"/>
      <c r="AA1" s="2260"/>
      <c r="AB1" s="2260"/>
      <c r="AC1" s="2260"/>
      <c r="AD1" s="2260"/>
      <c r="AE1" s="2260"/>
      <c r="AF1" s="2260"/>
      <c r="AG1" s="2260"/>
      <c r="AJ1" s="2250" t="s">
        <v>131</v>
      </c>
      <c r="AK1" s="2250"/>
      <c r="AL1" s="2250"/>
      <c r="AM1" s="2250"/>
      <c r="AN1" s="2250"/>
      <c r="AO1" s="2250"/>
      <c r="AP1" s="2250"/>
      <c r="AQ1" s="2250"/>
      <c r="AR1" s="2250"/>
      <c r="AS1" s="2250"/>
      <c r="AT1" s="877"/>
    </row>
    <row r="2" spans="1:46" ht="15.75" customHeight="1" thickTop="1">
      <c r="A2" s="2301"/>
      <c r="B2" s="2302"/>
      <c r="C2" s="2293" t="s">
        <v>433</v>
      </c>
      <c r="D2" s="2294"/>
      <c r="E2" s="2294"/>
      <c r="F2" s="2294"/>
      <c r="G2" s="2294"/>
      <c r="H2" s="2294"/>
      <c r="I2" s="2294"/>
      <c r="J2" s="2295"/>
      <c r="M2" s="2285"/>
      <c r="N2" s="2286"/>
      <c r="O2" s="2277" t="s">
        <v>132</v>
      </c>
      <c r="P2" s="2278"/>
      <c r="Q2" s="2278"/>
      <c r="R2" s="2278"/>
      <c r="S2" s="2278"/>
      <c r="T2" s="2278"/>
      <c r="U2" s="2278"/>
      <c r="V2" s="2279"/>
      <c r="X2" s="2261"/>
      <c r="Y2" s="2262"/>
      <c r="Z2" s="2267" t="s">
        <v>132</v>
      </c>
      <c r="AA2" s="2268"/>
      <c r="AB2" s="2268"/>
      <c r="AC2" s="2268"/>
      <c r="AD2" s="2268"/>
      <c r="AE2" s="2268"/>
      <c r="AF2" s="2268"/>
      <c r="AG2" s="2269"/>
      <c r="AI2">
        <v>2017</v>
      </c>
      <c r="AJ2" s="2251" t="s">
        <v>183</v>
      </c>
      <c r="AK2" s="2251"/>
      <c r="AL2" s="2254" t="s">
        <v>132</v>
      </c>
      <c r="AM2" s="2254"/>
      <c r="AN2" s="2254"/>
      <c r="AO2" s="2254"/>
      <c r="AP2" s="2254"/>
      <c r="AQ2" s="2254"/>
      <c r="AR2" s="2254"/>
      <c r="AS2" s="2254"/>
      <c r="AT2" s="877"/>
    </row>
    <row r="3" spans="1:46" ht="35.25" customHeight="1">
      <c r="A3" s="2303"/>
      <c r="B3" s="2304"/>
      <c r="C3" s="2307" t="s">
        <v>133</v>
      </c>
      <c r="D3" s="2296"/>
      <c r="E3" s="2296" t="s">
        <v>134</v>
      </c>
      <c r="F3" s="2296"/>
      <c r="G3" s="2296" t="s">
        <v>434</v>
      </c>
      <c r="H3" s="2296"/>
      <c r="I3" s="2296" t="s">
        <v>392</v>
      </c>
      <c r="J3" s="2297"/>
      <c r="M3" s="2287"/>
      <c r="N3" s="2288"/>
      <c r="O3" s="2280" t="s">
        <v>133</v>
      </c>
      <c r="P3" s="2281"/>
      <c r="Q3" s="2281" t="s">
        <v>134</v>
      </c>
      <c r="R3" s="2281"/>
      <c r="S3" s="2281" t="s">
        <v>135</v>
      </c>
      <c r="T3" s="2281"/>
      <c r="U3" s="2281" t="s">
        <v>238</v>
      </c>
      <c r="V3" s="2282"/>
      <c r="X3" s="2263"/>
      <c r="Y3" s="2264"/>
      <c r="Z3" s="2270" t="s">
        <v>133</v>
      </c>
      <c r="AA3" s="2271"/>
      <c r="AB3" s="2271" t="s">
        <v>134</v>
      </c>
      <c r="AC3" s="2271"/>
      <c r="AD3" s="2271" t="s">
        <v>135</v>
      </c>
      <c r="AE3" s="2271"/>
      <c r="AF3" s="2271" t="s">
        <v>238</v>
      </c>
      <c r="AG3" s="2272"/>
      <c r="AJ3" s="2252"/>
      <c r="AK3" s="2252"/>
      <c r="AL3" s="2255" t="s">
        <v>1049</v>
      </c>
      <c r="AM3" s="2255"/>
      <c r="AN3" s="2255" t="s">
        <v>134</v>
      </c>
      <c r="AO3" s="2255"/>
      <c r="AP3" s="2255" t="s">
        <v>135</v>
      </c>
      <c r="AQ3" s="2255"/>
      <c r="AR3" s="2255" t="s">
        <v>518</v>
      </c>
      <c r="AS3" s="2255"/>
      <c r="AT3" s="877"/>
    </row>
    <row r="4" spans="1:46" ht="25.5" thickBot="1">
      <c r="A4" s="2305"/>
      <c r="B4" s="2306"/>
      <c r="C4" s="343" t="s">
        <v>419</v>
      </c>
      <c r="D4" s="344" t="s">
        <v>391</v>
      </c>
      <c r="E4" s="344" t="s">
        <v>419</v>
      </c>
      <c r="F4" s="344" t="s">
        <v>391</v>
      </c>
      <c r="G4" s="344" t="s">
        <v>419</v>
      </c>
      <c r="H4" s="344" t="s">
        <v>391</v>
      </c>
      <c r="I4" s="344" t="s">
        <v>419</v>
      </c>
      <c r="J4" s="345" t="s">
        <v>391</v>
      </c>
      <c r="M4" s="2289"/>
      <c r="N4" s="2290"/>
      <c r="O4" s="362" t="s">
        <v>239</v>
      </c>
      <c r="P4" s="363" t="s">
        <v>240</v>
      </c>
      <c r="Q4" s="363" t="s">
        <v>239</v>
      </c>
      <c r="R4" s="363" t="s">
        <v>240</v>
      </c>
      <c r="S4" s="363" t="s">
        <v>239</v>
      </c>
      <c r="T4" s="363" t="s">
        <v>240</v>
      </c>
      <c r="U4" s="363" t="s">
        <v>239</v>
      </c>
      <c r="V4" s="364" t="s">
        <v>240</v>
      </c>
      <c r="X4" s="2265"/>
      <c r="Y4" s="2266"/>
      <c r="Z4" s="56" t="s">
        <v>239</v>
      </c>
      <c r="AA4" s="57" t="s">
        <v>240</v>
      </c>
      <c r="AB4" s="57" t="s">
        <v>239</v>
      </c>
      <c r="AC4" s="57" t="s">
        <v>240</v>
      </c>
      <c r="AD4" s="57" t="s">
        <v>239</v>
      </c>
      <c r="AE4" s="57" t="s">
        <v>240</v>
      </c>
      <c r="AF4" s="57" t="s">
        <v>239</v>
      </c>
      <c r="AG4" s="58" t="s">
        <v>240</v>
      </c>
      <c r="AJ4" s="2253"/>
      <c r="AK4" s="2253"/>
      <c r="AL4" s="878" t="s">
        <v>520</v>
      </c>
      <c r="AM4" s="878" t="s">
        <v>519</v>
      </c>
      <c r="AN4" s="878" t="s">
        <v>520</v>
      </c>
      <c r="AO4" s="878" t="s">
        <v>519</v>
      </c>
      <c r="AP4" s="878" t="s">
        <v>520</v>
      </c>
      <c r="AQ4" s="878" t="s">
        <v>519</v>
      </c>
      <c r="AR4" s="878" t="s">
        <v>520</v>
      </c>
      <c r="AS4" s="878" t="s">
        <v>519</v>
      </c>
      <c r="AT4" s="877"/>
    </row>
    <row r="5" spans="1:46" ht="15.75" thickTop="1">
      <c r="A5" s="2298" t="s">
        <v>392</v>
      </c>
      <c r="B5" s="2299"/>
      <c r="C5" s="346">
        <v>8.9361702127659579E-2</v>
      </c>
      <c r="D5" s="347">
        <v>21</v>
      </c>
      <c r="E5" s="348">
        <v>4.2553191489361703E-3</v>
      </c>
      <c r="F5" s="347">
        <v>1</v>
      </c>
      <c r="G5" s="349">
        <v>0.90638297872340412</v>
      </c>
      <c r="H5" s="347">
        <v>213</v>
      </c>
      <c r="I5" s="349">
        <v>1</v>
      </c>
      <c r="J5" s="350">
        <v>235</v>
      </c>
      <c r="M5" s="2283" t="s">
        <v>435</v>
      </c>
      <c r="N5" s="2284"/>
      <c r="O5" s="365">
        <v>9.1194968553459113E-2</v>
      </c>
      <c r="P5" s="366">
        <v>29</v>
      </c>
      <c r="Q5" s="367">
        <v>2.8301886792452834E-2</v>
      </c>
      <c r="R5" s="366">
        <v>9</v>
      </c>
      <c r="S5" s="367">
        <v>0.88050314465408808</v>
      </c>
      <c r="T5" s="366">
        <v>280</v>
      </c>
      <c r="U5" s="367">
        <v>1</v>
      </c>
      <c r="V5" s="368">
        <v>318</v>
      </c>
      <c r="X5" s="2274" t="s">
        <v>238</v>
      </c>
      <c r="Y5" s="2275"/>
      <c r="Z5" s="61">
        <v>0.12064343163538874</v>
      </c>
      <c r="AA5" s="62">
        <v>45</v>
      </c>
      <c r="AB5" s="63">
        <v>2.9490616621983913E-2</v>
      </c>
      <c r="AC5" s="62">
        <v>11</v>
      </c>
      <c r="AD5" s="63">
        <v>0.84986595174262736</v>
      </c>
      <c r="AE5" s="62">
        <v>317</v>
      </c>
      <c r="AF5" s="63">
        <v>1</v>
      </c>
      <c r="AG5" s="64">
        <v>373</v>
      </c>
      <c r="AJ5" s="2256" t="s">
        <v>392</v>
      </c>
      <c r="AK5" s="2256"/>
      <c r="AL5" s="879">
        <v>0.10648148148148148</v>
      </c>
      <c r="AM5" s="880">
        <v>46</v>
      </c>
      <c r="AN5" s="879">
        <v>1.6203703703703703E-2</v>
      </c>
      <c r="AO5" s="880">
        <v>7</v>
      </c>
      <c r="AP5" s="879">
        <v>0.87731481481481477</v>
      </c>
      <c r="AQ5" s="880">
        <v>379</v>
      </c>
      <c r="AR5" s="879">
        <v>1</v>
      </c>
      <c r="AS5" s="880">
        <v>432</v>
      </c>
      <c r="AT5" s="877"/>
    </row>
    <row r="6" spans="1:46" ht="48">
      <c r="A6" s="2273" t="s">
        <v>8</v>
      </c>
      <c r="B6" s="369" t="s">
        <v>253</v>
      </c>
      <c r="C6" s="352">
        <v>9.4890510948905091E-2</v>
      </c>
      <c r="D6" s="353">
        <v>13</v>
      </c>
      <c r="E6" s="354">
        <v>0</v>
      </c>
      <c r="F6" s="353">
        <v>0</v>
      </c>
      <c r="G6" s="354">
        <v>0.9051094890510949</v>
      </c>
      <c r="H6" s="353">
        <v>124</v>
      </c>
      <c r="I6" s="354">
        <v>1</v>
      </c>
      <c r="J6" s="355">
        <v>137</v>
      </c>
      <c r="M6" s="2273" t="s">
        <v>8</v>
      </c>
      <c r="N6" s="369" t="s">
        <v>253</v>
      </c>
      <c r="O6" s="370">
        <v>0.10497237569060774</v>
      </c>
      <c r="P6" s="371">
        <v>19</v>
      </c>
      <c r="Q6" s="372">
        <v>2.209944751381215E-2</v>
      </c>
      <c r="R6" s="371">
        <v>4</v>
      </c>
      <c r="S6" s="372">
        <v>0.8729281767955801</v>
      </c>
      <c r="T6" s="371">
        <v>158</v>
      </c>
      <c r="U6" s="372">
        <v>1</v>
      </c>
      <c r="V6" s="373">
        <v>181</v>
      </c>
      <c r="X6" s="2257" t="s">
        <v>8</v>
      </c>
      <c r="Y6" s="59" t="s">
        <v>253</v>
      </c>
      <c r="Z6" s="65">
        <v>0.13537117903930132</v>
      </c>
      <c r="AA6" s="66">
        <v>31</v>
      </c>
      <c r="AB6" s="67">
        <v>3.0567685589519653E-2</v>
      </c>
      <c r="AC6" s="66">
        <v>7</v>
      </c>
      <c r="AD6" s="67">
        <v>0.83406113537117899</v>
      </c>
      <c r="AE6" s="66">
        <v>191</v>
      </c>
      <c r="AF6" s="67">
        <v>1</v>
      </c>
      <c r="AG6" s="68">
        <v>229</v>
      </c>
      <c r="AJ6" s="2248" t="s">
        <v>8</v>
      </c>
      <c r="AK6" s="881" t="s">
        <v>397</v>
      </c>
      <c r="AL6" s="882">
        <v>0.14112903225806453</v>
      </c>
      <c r="AM6" s="883">
        <v>35</v>
      </c>
      <c r="AN6" s="884">
        <v>8.0645161290322578E-3</v>
      </c>
      <c r="AO6" s="883">
        <v>2</v>
      </c>
      <c r="AP6" s="882">
        <v>0.85080645161290325</v>
      </c>
      <c r="AQ6" s="883">
        <v>211</v>
      </c>
      <c r="AR6" s="882">
        <v>1</v>
      </c>
      <c r="AS6" s="883">
        <v>248</v>
      </c>
      <c r="AT6" s="877"/>
    </row>
    <row r="7" spans="1:46" ht="24">
      <c r="A7" s="2273"/>
      <c r="B7" s="369" t="s">
        <v>254</v>
      </c>
      <c r="C7" s="352">
        <v>0.1111111111111111</v>
      </c>
      <c r="D7" s="353">
        <v>7</v>
      </c>
      <c r="E7" s="354">
        <v>0</v>
      </c>
      <c r="F7" s="353">
        <v>0</v>
      </c>
      <c r="G7" s="354">
        <v>0.88888888888888884</v>
      </c>
      <c r="H7" s="353">
        <v>56</v>
      </c>
      <c r="I7" s="354">
        <v>1</v>
      </c>
      <c r="J7" s="355">
        <v>63</v>
      </c>
      <c r="M7" s="2273"/>
      <c r="N7" s="369" t="s">
        <v>254</v>
      </c>
      <c r="O7" s="370">
        <v>5.7471264367816091E-2</v>
      </c>
      <c r="P7" s="371">
        <v>5</v>
      </c>
      <c r="Q7" s="372">
        <v>5.7471264367816091E-2</v>
      </c>
      <c r="R7" s="371">
        <v>5</v>
      </c>
      <c r="S7" s="372">
        <v>0.88505747126436785</v>
      </c>
      <c r="T7" s="371">
        <v>77</v>
      </c>
      <c r="U7" s="372">
        <v>1</v>
      </c>
      <c r="V7" s="373">
        <v>87</v>
      </c>
      <c r="X7" s="2257"/>
      <c r="Y7" s="59" t="s">
        <v>254</v>
      </c>
      <c r="Z7" s="65">
        <v>9.375E-2</v>
      </c>
      <c r="AA7" s="66">
        <v>9</v>
      </c>
      <c r="AB7" s="67">
        <v>3.125E-2</v>
      </c>
      <c r="AC7" s="66">
        <v>3</v>
      </c>
      <c r="AD7" s="67">
        <v>0.875</v>
      </c>
      <c r="AE7" s="66">
        <v>84</v>
      </c>
      <c r="AF7" s="67">
        <v>1</v>
      </c>
      <c r="AG7" s="68">
        <v>96</v>
      </c>
      <c r="AJ7" s="2248"/>
      <c r="AK7" s="881" t="s">
        <v>395</v>
      </c>
      <c r="AL7" s="882">
        <v>5.2083333333333343E-2</v>
      </c>
      <c r="AM7" s="883">
        <v>5</v>
      </c>
      <c r="AN7" s="882">
        <v>4.1666666666666657E-2</v>
      </c>
      <c r="AO7" s="883">
        <v>4</v>
      </c>
      <c r="AP7" s="882">
        <v>0.90625</v>
      </c>
      <c r="AQ7" s="883">
        <v>87</v>
      </c>
      <c r="AR7" s="882">
        <v>1</v>
      </c>
      <c r="AS7" s="883">
        <v>96</v>
      </c>
      <c r="AT7" s="877"/>
    </row>
    <row r="8" spans="1:46" ht="36">
      <c r="A8" s="2273"/>
      <c r="B8" s="369" t="s">
        <v>255</v>
      </c>
      <c r="C8" s="352">
        <v>6.25E-2</v>
      </c>
      <c r="D8" s="353">
        <v>1</v>
      </c>
      <c r="E8" s="354">
        <v>0</v>
      </c>
      <c r="F8" s="353">
        <v>0</v>
      </c>
      <c r="G8" s="354">
        <v>0.9375</v>
      </c>
      <c r="H8" s="353">
        <v>15</v>
      </c>
      <c r="I8" s="354">
        <v>1</v>
      </c>
      <c r="J8" s="355">
        <v>16</v>
      </c>
      <c r="M8" s="2273"/>
      <c r="N8" s="369" t="s">
        <v>255</v>
      </c>
      <c r="O8" s="370">
        <v>3.2258064516129031E-2</v>
      </c>
      <c r="P8" s="371">
        <v>1</v>
      </c>
      <c r="Q8" s="372">
        <v>0</v>
      </c>
      <c r="R8" s="371">
        <v>0</v>
      </c>
      <c r="S8" s="372">
        <v>0.967741935483871</v>
      </c>
      <c r="T8" s="371">
        <v>30</v>
      </c>
      <c r="U8" s="372">
        <v>1</v>
      </c>
      <c r="V8" s="373">
        <v>31</v>
      </c>
      <c r="X8" s="2257"/>
      <c r="Y8" s="59" t="s">
        <v>255</v>
      </c>
      <c r="Z8" s="65">
        <v>0.12903225806451613</v>
      </c>
      <c r="AA8" s="66">
        <v>4</v>
      </c>
      <c r="AB8" s="67">
        <v>3.2258064516129031E-2</v>
      </c>
      <c r="AC8" s="66">
        <v>1</v>
      </c>
      <c r="AD8" s="67">
        <v>0.83870967741935487</v>
      </c>
      <c r="AE8" s="66">
        <v>26</v>
      </c>
      <c r="AF8" s="67">
        <v>1</v>
      </c>
      <c r="AG8" s="68">
        <v>31</v>
      </c>
      <c r="AJ8" s="2248"/>
      <c r="AK8" s="881" t="s">
        <v>393</v>
      </c>
      <c r="AL8" s="882">
        <v>0.10638297872340426</v>
      </c>
      <c r="AM8" s="883">
        <v>5</v>
      </c>
      <c r="AN8" s="882">
        <v>0</v>
      </c>
      <c r="AO8" s="883">
        <v>0</v>
      </c>
      <c r="AP8" s="882">
        <v>0.8936170212765957</v>
      </c>
      <c r="AQ8" s="883">
        <v>42</v>
      </c>
      <c r="AR8" s="882">
        <v>1</v>
      </c>
      <c r="AS8" s="883">
        <v>47</v>
      </c>
      <c r="AT8" s="877"/>
    </row>
    <row r="9" spans="1:46" ht="24">
      <c r="A9" s="2273"/>
      <c r="B9" s="369" t="s">
        <v>256</v>
      </c>
      <c r="C9" s="352">
        <v>0</v>
      </c>
      <c r="D9" s="353">
        <v>0</v>
      </c>
      <c r="E9" s="354">
        <v>0</v>
      </c>
      <c r="F9" s="353">
        <v>0</v>
      </c>
      <c r="G9" s="354">
        <v>1</v>
      </c>
      <c r="H9" s="353">
        <v>14</v>
      </c>
      <c r="I9" s="354">
        <v>1</v>
      </c>
      <c r="J9" s="355">
        <v>14</v>
      </c>
      <c r="M9" s="2273"/>
      <c r="N9" s="369" t="s">
        <v>256</v>
      </c>
      <c r="O9" s="370">
        <v>0.2</v>
      </c>
      <c r="P9" s="371">
        <v>3</v>
      </c>
      <c r="Q9" s="372">
        <v>0</v>
      </c>
      <c r="R9" s="371">
        <v>0</v>
      </c>
      <c r="S9" s="372">
        <v>0.8</v>
      </c>
      <c r="T9" s="371">
        <v>12</v>
      </c>
      <c r="U9" s="372">
        <v>1</v>
      </c>
      <c r="V9" s="373">
        <v>15</v>
      </c>
      <c r="X9" s="2257"/>
      <c r="Y9" s="59" t="s">
        <v>256</v>
      </c>
      <c r="Z9" s="65">
        <v>0</v>
      </c>
      <c r="AA9" s="66">
        <v>0</v>
      </c>
      <c r="AB9" s="67">
        <v>0</v>
      </c>
      <c r="AC9" s="66">
        <v>0</v>
      </c>
      <c r="AD9" s="67">
        <v>1</v>
      </c>
      <c r="AE9" s="66">
        <v>13</v>
      </c>
      <c r="AF9" s="67">
        <v>1</v>
      </c>
      <c r="AG9" s="68">
        <v>13</v>
      </c>
      <c r="AJ9" s="2248"/>
      <c r="AK9" s="881" t="s">
        <v>394</v>
      </c>
      <c r="AL9" s="882">
        <v>2.7777777777777776E-2</v>
      </c>
      <c r="AM9" s="883">
        <v>1</v>
      </c>
      <c r="AN9" s="882">
        <v>2.7777777777777776E-2</v>
      </c>
      <c r="AO9" s="883">
        <v>1</v>
      </c>
      <c r="AP9" s="882">
        <v>0.94444444444444442</v>
      </c>
      <c r="AQ9" s="883">
        <v>34</v>
      </c>
      <c r="AR9" s="882">
        <v>1</v>
      </c>
      <c r="AS9" s="883">
        <v>36</v>
      </c>
      <c r="AT9" s="877"/>
    </row>
    <row r="10" spans="1:46" ht="24">
      <c r="A10" s="2273"/>
      <c r="B10" s="369" t="s">
        <v>257</v>
      </c>
      <c r="C10" s="352">
        <v>0</v>
      </c>
      <c r="D10" s="353">
        <v>0</v>
      </c>
      <c r="E10" s="354">
        <v>0.2</v>
      </c>
      <c r="F10" s="353">
        <v>1</v>
      </c>
      <c r="G10" s="354">
        <v>0.8</v>
      </c>
      <c r="H10" s="353">
        <v>4</v>
      </c>
      <c r="I10" s="354">
        <v>1</v>
      </c>
      <c r="J10" s="355">
        <v>5</v>
      </c>
      <c r="M10" s="2273"/>
      <c r="N10" s="369" t="s">
        <v>257</v>
      </c>
      <c r="O10" s="370">
        <v>0.25</v>
      </c>
      <c r="P10" s="371">
        <v>1</v>
      </c>
      <c r="Q10" s="372">
        <v>0</v>
      </c>
      <c r="R10" s="371">
        <v>0</v>
      </c>
      <c r="S10" s="372">
        <v>0.75</v>
      </c>
      <c r="T10" s="371">
        <v>3</v>
      </c>
      <c r="U10" s="372">
        <v>1</v>
      </c>
      <c r="V10" s="373">
        <v>4</v>
      </c>
      <c r="X10" s="2257"/>
      <c r="Y10" s="59" t="s">
        <v>257</v>
      </c>
      <c r="Z10" s="65">
        <v>0.25</v>
      </c>
      <c r="AA10" s="66">
        <v>1</v>
      </c>
      <c r="AB10" s="67">
        <v>0</v>
      </c>
      <c r="AC10" s="66">
        <v>0</v>
      </c>
      <c r="AD10" s="67">
        <v>0.75</v>
      </c>
      <c r="AE10" s="66">
        <v>3</v>
      </c>
      <c r="AF10" s="67">
        <v>1</v>
      </c>
      <c r="AG10" s="68">
        <v>4</v>
      </c>
      <c r="AJ10" s="2248"/>
      <c r="AK10" s="881" t="s">
        <v>396</v>
      </c>
      <c r="AL10" s="882">
        <v>0</v>
      </c>
      <c r="AM10" s="883">
        <v>0</v>
      </c>
      <c r="AN10" s="882">
        <v>0</v>
      </c>
      <c r="AO10" s="883">
        <v>0</v>
      </c>
      <c r="AP10" s="882">
        <v>1</v>
      </c>
      <c r="AQ10" s="883">
        <v>5</v>
      </c>
      <c r="AR10" s="882">
        <v>1</v>
      </c>
      <c r="AS10" s="883">
        <v>5</v>
      </c>
      <c r="AT10" s="877"/>
    </row>
    <row r="11" spans="1:46" ht="15" customHeight="1">
      <c r="A11" s="2273" t="s">
        <v>9</v>
      </c>
      <c r="B11" s="351" t="s">
        <v>11</v>
      </c>
      <c r="C11" s="352">
        <v>8.9552238805970144E-2</v>
      </c>
      <c r="D11" s="353">
        <v>18</v>
      </c>
      <c r="E11" s="356">
        <v>4.9751243781094526E-3</v>
      </c>
      <c r="F11" s="353">
        <v>1</v>
      </c>
      <c r="G11" s="354">
        <v>0.90547263681592038</v>
      </c>
      <c r="H11" s="353">
        <v>182</v>
      </c>
      <c r="I11" s="354">
        <v>1</v>
      </c>
      <c r="J11" s="355">
        <v>201</v>
      </c>
      <c r="M11" s="2273" t="s">
        <v>9</v>
      </c>
      <c r="N11" s="369" t="s">
        <v>11</v>
      </c>
      <c r="O11" s="370">
        <v>8.3916083916083919E-2</v>
      </c>
      <c r="P11" s="371">
        <v>24</v>
      </c>
      <c r="Q11" s="372">
        <v>3.1468531468531472E-2</v>
      </c>
      <c r="R11" s="371">
        <v>9</v>
      </c>
      <c r="S11" s="372">
        <v>0.88461538461538458</v>
      </c>
      <c r="T11" s="371">
        <v>253</v>
      </c>
      <c r="U11" s="372">
        <v>1</v>
      </c>
      <c r="V11" s="373">
        <v>286</v>
      </c>
      <c r="X11" s="2257" t="s">
        <v>9</v>
      </c>
      <c r="Y11" s="59" t="s">
        <v>11</v>
      </c>
      <c r="Z11" s="65">
        <v>0.12844036697247707</v>
      </c>
      <c r="AA11" s="66">
        <v>42</v>
      </c>
      <c r="AB11" s="67">
        <v>2.7522935779816519E-2</v>
      </c>
      <c r="AC11" s="66">
        <v>9</v>
      </c>
      <c r="AD11" s="67">
        <v>0.84403669724770647</v>
      </c>
      <c r="AE11" s="66">
        <v>276</v>
      </c>
      <c r="AF11" s="67">
        <v>1</v>
      </c>
      <c r="AG11" s="68">
        <v>327</v>
      </c>
      <c r="AJ11" s="2248" t="s">
        <v>9</v>
      </c>
      <c r="AK11" s="881" t="s">
        <v>11</v>
      </c>
      <c r="AL11" s="882">
        <v>0.10443864229765012</v>
      </c>
      <c r="AM11" s="883">
        <v>40</v>
      </c>
      <c r="AN11" s="882">
        <v>1.5665796344647518E-2</v>
      </c>
      <c r="AO11" s="883">
        <v>6</v>
      </c>
      <c r="AP11" s="882">
        <v>0.8798955613577023</v>
      </c>
      <c r="AQ11" s="883">
        <v>337</v>
      </c>
      <c r="AR11" s="882">
        <v>1</v>
      </c>
      <c r="AS11" s="883">
        <v>383</v>
      </c>
      <c r="AT11" s="877"/>
    </row>
    <row r="12" spans="1:46">
      <c r="A12" s="2273"/>
      <c r="B12" s="351" t="s">
        <v>10</v>
      </c>
      <c r="C12" s="352">
        <v>8.8235294117647065E-2</v>
      </c>
      <c r="D12" s="353">
        <v>3</v>
      </c>
      <c r="E12" s="354">
        <v>0</v>
      </c>
      <c r="F12" s="353">
        <v>0</v>
      </c>
      <c r="G12" s="354">
        <v>0.91176470588235292</v>
      </c>
      <c r="H12" s="353">
        <v>31</v>
      </c>
      <c r="I12" s="354">
        <v>1</v>
      </c>
      <c r="J12" s="355">
        <v>34</v>
      </c>
      <c r="M12" s="2273"/>
      <c r="N12" s="369" t="s">
        <v>10</v>
      </c>
      <c r="O12" s="370">
        <v>0.15625</v>
      </c>
      <c r="P12" s="371">
        <v>5</v>
      </c>
      <c r="Q12" s="372">
        <v>0</v>
      </c>
      <c r="R12" s="371">
        <v>0</v>
      </c>
      <c r="S12" s="372">
        <v>0.84375</v>
      </c>
      <c r="T12" s="371">
        <v>27</v>
      </c>
      <c r="U12" s="372">
        <v>1</v>
      </c>
      <c r="V12" s="373">
        <v>32</v>
      </c>
      <c r="X12" s="2257"/>
      <c r="Y12" s="59" t="s">
        <v>10</v>
      </c>
      <c r="Z12" s="65">
        <v>6.5217391304347824E-2</v>
      </c>
      <c r="AA12" s="66">
        <v>3</v>
      </c>
      <c r="AB12" s="67">
        <v>4.3478260869565216E-2</v>
      </c>
      <c r="AC12" s="66">
        <v>2</v>
      </c>
      <c r="AD12" s="67">
        <v>0.89130434782608692</v>
      </c>
      <c r="AE12" s="66">
        <v>41</v>
      </c>
      <c r="AF12" s="67">
        <v>1</v>
      </c>
      <c r="AG12" s="68">
        <v>46</v>
      </c>
      <c r="AJ12" s="2248"/>
      <c r="AK12" s="881" t="s">
        <v>10</v>
      </c>
      <c r="AL12" s="882">
        <v>0.12244897959183673</v>
      </c>
      <c r="AM12" s="883">
        <v>6</v>
      </c>
      <c r="AN12" s="882">
        <v>2.0408163265306124E-2</v>
      </c>
      <c r="AO12" s="883">
        <v>1</v>
      </c>
      <c r="AP12" s="882">
        <v>0.8571428571428571</v>
      </c>
      <c r="AQ12" s="883">
        <v>42</v>
      </c>
      <c r="AR12" s="882">
        <v>1</v>
      </c>
      <c r="AS12" s="883">
        <v>49</v>
      </c>
      <c r="AT12" s="877"/>
    </row>
    <row r="13" spans="1:46" ht="48" customHeight="1">
      <c r="A13" s="2291" t="s">
        <v>421</v>
      </c>
      <c r="B13" s="351" t="s">
        <v>422</v>
      </c>
      <c r="C13" s="352">
        <v>6.7632850241545889E-2</v>
      </c>
      <c r="D13" s="353">
        <v>14</v>
      </c>
      <c r="E13" s="354">
        <v>0</v>
      </c>
      <c r="F13" s="353">
        <v>0</v>
      </c>
      <c r="G13" s="354">
        <v>0.93236714975845414</v>
      </c>
      <c r="H13" s="353">
        <v>193</v>
      </c>
      <c r="I13" s="354">
        <v>1</v>
      </c>
      <c r="J13" s="355">
        <v>207</v>
      </c>
      <c r="M13" s="2273" t="s">
        <v>258</v>
      </c>
      <c r="N13" s="369" t="s">
        <v>12</v>
      </c>
      <c r="O13" s="370">
        <v>7.6923076923076927E-2</v>
      </c>
      <c r="P13" s="371">
        <v>2</v>
      </c>
      <c r="Q13" s="372">
        <v>3.8461538461538464E-2</v>
      </c>
      <c r="R13" s="371">
        <v>1</v>
      </c>
      <c r="S13" s="372">
        <v>0.88461538461538458</v>
      </c>
      <c r="T13" s="371">
        <v>23</v>
      </c>
      <c r="U13" s="372">
        <v>1</v>
      </c>
      <c r="V13" s="373">
        <v>26</v>
      </c>
      <c r="X13" s="2257" t="s">
        <v>258</v>
      </c>
      <c r="Y13" s="59" t="s">
        <v>12</v>
      </c>
      <c r="Z13" s="65">
        <v>0.18181818181818182</v>
      </c>
      <c r="AA13" s="66">
        <v>4</v>
      </c>
      <c r="AB13" s="67">
        <v>0</v>
      </c>
      <c r="AC13" s="66">
        <v>0</v>
      </c>
      <c r="AD13" s="67">
        <v>0.81818181818181823</v>
      </c>
      <c r="AE13" s="66">
        <v>18</v>
      </c>
      <c r="AF13" s="67">
        <v>1</v>
      </c>
      <c r="AG13" s="68">
        <v>22</v>
      </c>
      <c r="AJ13" s="2248" t="s">
        <v>521</v>
      </c>
      <c r="AK13" s="881" t="s">
        <v>12</v>
      </c>
      <c r="AL13" s="882">
        <v>8.6956521739130432E-2</v>
      </c>
      <c r="AM13" s="883">
        <v>2</v>
      </c>
      <c r="AN13" s="882">
        <v>0</v>
      </c>
      <c r="AO13" s="883">
        <v>0</v>
      </c>
      <c r="AP13" s="882">
        <v>0.91304347826086951</v>
      </c>
      <c r="AQ13" s="883">
        <v>21</v>
      </c>
      <c r="AR13" s="882">
        <v>1</v>
      </c>
      <c r="AS13" s="883">
        <v>23</v>
      </c>
      <c r="AT13" s="877"/>
    </row>
    <row r="14" spans="1:46" ht="156">
      <c r="A14" s="2291"/>
      <c r="B14" s="351" t="s">
        <v>423</v>
      </c>
      <c r="C14" s="352">
        <v>0.25</v>
      </c>
      <c r="D14" s="353">
        <v>7</v>
      </c>
      <c r="E14" s="354">
        <v>3.5714285714285712E-2</v>
      </c>
      <c r="F14" s="353">
        <v>1</v>
      </c>
      <c r="G14" s="354">
        <v>0.7142857142857143</v>
      </c>
      <c r="H14" s="353">
        <v>20</v>
      </c>
      <c r="I14" s="354">
        <v>1</v>
      </c>
      <c r="J14" s="355">
        <v>28</v>
      </c>
      <c r="M14" s="2273"/>
      <c r="N14" s="369" t="s">
        <v>13</v>
      </c>
      <c r="O14" s="370">
        <v>9.2465753424657529E-2</v>
      </c>
      <c r="P14" s="371">
        <v>27</v>
      </c>
      <c r="Q14" s="372">
        <v>2.7397260273972601E-2</v>
      </c>
      <c r="R14" s="371">
        <v>8</v>
      </c>
      <c r="S14" s="372">
        <v>0.88013698630136983</v>
      </c>
      <c r="T14" s="371">
        <v>257</v>
      </c>
      <c r="U14" s="372">
        <v>1</v>
      </c>
      <c r="V14" s="373">
        <v>292</v>
      </c>
      <c r="X14" s="2257"/>
      <c r="Y14" s="59" t="s">
        <v>13</v>
      </c>
      <c r="Z14" s="65">
        <v>0.11680911680911681</v>
      </c>
      <c r="AA14" s="66">
        <v>41</v>
      </c>
      <c r="AB14" s="67">
        <v>3.1339031339031341E-2</v>
      </c>
      <c r="AC14" s="66">
        <v>11</v>
      </c>
      <c r="AD14" s="67">
        <v>0.85185185185185186</v>
      </c>
      <c r="AE14" s="66">
        <v>299</v>
      </c>
      <c r="AF14" s="67">
        <v>1</v>
      </c>
      <c r="AG14" s="68">
        <v>351</v>
      </c>
      <c r="AJ14" s="2248"/>
      <c r="AK14" s="881" t="s">
        <v>13</v>
      </c>
      <c r="AL14" s="882">
        <v>0.10757946210268948</v>
      </c>
      <c r="AM14" s="883">
        <v>44</v>
      </c>
      <c r="AN14" s="882">
        <v>1.7114914425427872E-2</v>
      </c>
      <c r="AO14" s="883">
        <v>7</v>
      </c>
      <c r="AP14" s="882">
        <v>0.87530562347188268</v>
      </c>
      <c r="AQ14" s="883">
        <v>358</v>
      </c>
      <c r="AR14" s="882">
        <v>1</v>
      </c>
      <c r="AS14" s="883">
        <v>409</v>
      </c>
      <c r="AT14" s="877"/>
    </row>
    <row r="15" spans="1:46" ht="36" customHeight="1">
      <c r="A15" s="2291" t="s">
        <v>424</v>
      </c>
      <c r="B15" s="351" t="s">
        <v>15</v>
      </c>
      <c r="C15" s="352">
        <v>7.407407407407407E-2</v>
      </c>
      <c r="D15" s="353">
        <v>2</v>
      </c>
      <c r="E15" s="354">
        <v>0</v>
      </c>
      <c r="F15" s="353">
        <v>0</v>
      </c>
      <c r="G15" s="354">
        <v>0.92592592592592593</v>
      </c>
      <c r="H15" s="353">
        <v>25</v>
      </c>
      <c r="I15" s="354">
        <v>1</v>
      </c>
      <c r="J15" s="355">
        <v>27</v>
      </c>
      <c r="M15" s="2273" t="s">
        <v>14</v>
      </c>
      <c r="N15" s="369" t="s">
        <v>15</v>
      </c>
      <c r="O15" s="370">
        <v>0.13333333333333333</v>
      </c>
      <c r="P15" s="371">
        <v>6</v>
      </c>
      <c r="Q15" s="372">
        <v>2.2222222222222223E-2</v>
      </c>
      <c r="R15" s="371">
        <v>1</v>
      </c>
      <c r="S15" s="372">
        <v>0.84444444444444444</v>
      </c>
      <c r="T15" s="371">
        <v>38</v>
      </c>
      <c r="U15" s="372">
        <v>1</v>
      </c>
      <c r="V15" s="373">
        <v>45</v>
      </c>
      <c r="X15" s="2257" t="s">
        <v>14</v>
      </c>
      <c r="Y15" s="59" t="s">
        <v>15</v>
      </c>
      <c r="Z15" s="65">
        <v>0.16363636363636364</v>
      </c>
      <c r="AA15" s="66">
        <v>9</v>
      </c>
      <c r="AB15" s="67">
        <v>5.4545454545454543E-2</v>
      </c>
      <c r="AC15" s="66">
        <v>3</v>
      </c>
      <c r="AD15" s="67">
        <v>0.78181818181818186</v>
      </c>
      <c r="AE15" s="66">
        <v>43</v>
      </c>
      <c r="AF15" s="67">
        <v>1</v>
      </c>
      <c r="AG15" s="68">
        <v>55</v>
      </c>
      <c r="AJ15" s="2248" t="s">
        <v>14</v>
      </c>
      <c r="AK15" s="881" t="s">
        <v>15</v>
      </c>
      <c r="AL15" s="882">
        <v>0.13432835820895522</v>
      </c>
      <c r="AM15" s="883">
        <v>9</v>
      </c>
      <c r="AN15" s="882">
        <v>0</v>
      </c>
      <c r="AO15" s="883">
        <v>0</v>
      </c>
      <c r="AP15" s="882">
        <v>0.86567164179104461</v>
      </c>
      <c r="AQ15" s="883">
        <v>58</v>
      </c>
      <c r="AR15" s="882">
        <v>1</v>
      </c>
      <c r="AS15" s="883">
        <v>67</v>
      </c>
      <c r="AT15" s="877"/>
    </row>
    <row r="16" spans="1:46" ht="48">
      <c r="A16" s="2291"/>
      <c r="B16" s="351" t="s">
        <v>16</v>
      </c>
      <c r="C16" s="352">
        <v>0.12</v>
      </c>
      <c r="D16" s="353">
        <v>9</v>
      </c>
      <c r="E16" s="354">
        <v>0</v>
      </c>
      <c r="F16" s="353">
        <v>0</v>
      </c>
      <c r="G16" s="354">
        <v>0.88</v>
      </c>
      <c r="H16" s="353">
        <v>66</v>
      </c>
      <c r="I16" s="354">
        <v>1</v>
      </c>
      <c r="J16" s="355">
        <v>75</v>
      </c>
      <c r="M16" s="2273"/>
      <c r="N16" s="369" t="s">
        <v>16</v>
      </c>
      <c r="O16" s="370">
        <v>6.9306930693069313E-2</v>
      </c>
      <c r="P16" s="371">
        <v>7</v>
      </c>
      <c r="Q16" s="372">
        <v>2.9702970297029702E-2</v>
      </c>
      <c r="R16" s="371">
        <v>3</v>
      </c>
      <c r="S16" s="372">
        <v>0.90099009900990101</v>
      </c>
      <c r="T16" s="371">
        <v>91</v>
      </c>
      <c r="U16" s="372">
        <v>1</v>
      </c>
      <c r="V16" s="373">
        <v>101</v>
      </c>
      <c r="X16" s="2257"/>
      <c r="Y16" s="59" t="s">
        <v>16</v>
      </c>
      <c r="Z16" s="65">
        <v>0.13385826771653545</v>
      </c>
      <c r="AA16" s="66">
        <v>17</v>
      </c>
      <c r="AB16" s="67">
        <v>1.5748031496062992E-2</v>
      </c>
      <c r="AC16" s="66">
        <v>2</v>
      </c>
      <c r="AD16" s="67">
        <v>0.85039370078740162</v>
      </c>
      <c r="AE16" s="66">
        <v>108</v>
      </c>
      <c r="AF16" s="67">
        <v>1</v>
      </c>
      <c r="AG16" s="68">
        <v>127</v>
      </c>
      <c r="AJ16" s="2248"/>
      <c r="AK16" s="881" t="s">
        <v>16</v>
      </c>
      <c r="AL16" s="882">
        <v>0.12686567164179105</v>
      </c>
      <c r="AM16" s="883">
        <v>17</v>
      </c>
      <c r="AN16" s="884">
        <v>7.4626865671641781E-3</v>
      </c>
      <c r="AO16" s="883">
        <v>1</v>
      </c>
      <c r="AP16" s="882">
        <v>0.86567164179104461</v>
      </c>
      <c r="AQ16" s="883">
        <v>116</v>
      </c>
      <c r="AR16" s="882">
        <v>1</v>
      </c>
      <c r="AS16" s="883">
        <v>134</v>
      </c>
      <c r="AT16" s="877"/>
    </row>
    <row r="17" spans="1:46" ht="48">
      <c r="A17" s="2291"/>
      <c r="B17" s="351" t="s">
        <v>17</v>
      </c>
      <c r="C17" s="352">
        <v>7.9365079365079361E-2</v>
      </c>
      <c r="D17" s="353">
        <v>5</v>
      </c>
      <c r="E17" s="354">
        <v>0</v>
      </c>
      <c r="F17" s="353">
        <v>0</v>
      </c>
      <c r="G17" s="354">
        <v>0.92063492063492058</v>
      </c>
      <c r="H17" s="353">
        <v>58</v>
      </c>
      <c r="I17" s="354">
        <v>1</v>
      </c>
      <c r="J17" s="355">
        <v>63</v>
      </c>
      <c r="M17" s="2273"/>
      <c r="N17" s="369" t="s">
        <v>17</v>
      </c>
      <c r="O17" s="370">
        <v>0.11392405063291139</v>
      </c>
      <c r="P17" s="371">
        <v>9</v>
      </c>
      <c r="Q17" s="372">
        <v>2.5316455696202535E-2</v>
      </c>
      <c r="R17" s="371">
        <v>2</v>
      </c>
      <c r="S17" s="372">
        <v>0.86075949367088611</v>
      </c>
      <c r="T17" s="371">
        <v>68</v>
      </c>
      <c r="U17" s="372">
        <v>1</v>
      </c>
      <c r="V17" s="373">
        <v>79</v>
      </c>
      <c r="X17" s="2257"/>
      <c r="Y17" s="59" t="s">
        <v>17</v>
      </c>
      <c r="Z17" s="65">
        <v>0.10465116279069768</v>
      </c>
      <c r="AA17" s="66">
        <v>9</v>
      </c>
      <c r="AB17" s="67">
        <v>4.6511627906976744E-2</v>
      </c>
      <c r="AC17" s="66">
        <v>4</v>
      </c>
      <c r="AD17" s="67">
        <v>0.84883720930232553</v>
      </c>
      <c r="AE17" s="66">
        <v>73</v>
      </c>
      <c r="AF17" s="67">
        <v>1</v>
      </c>
      <c r="AG17" s="68">
        <v>86</v>
      </c>
      <c r="AJ17" s="2248"/>
      <c r="AK17" s="881" t="s">
        <v>17</v>
      </c>
      <c r="AL17" s="882">
        <v>9.0909090909090912E-2</v>
      </c>
      <c r="AM17" s="883">
        <v>11</v>
      </c>
      <c r="AN17" s="882">
        <v>2.4793388429752067E-2</v>
      </c>
      <c r="AO17" s="883">
        <v>3</v>
      </c>
      <c r="AP17" s="882">
        <v>0.88429752066115708</v>
      </c>
      <c r="AQ17" s="883">
        <v>107</v>
      </c>
      <c r="AR17" s="882">
        <v>1</v>
      </c>
      <c r="AS17" s="883">
        <v>121</v>
      </c>
      <c r="AT17" s="877"/>
    </row>
    <row r="18" spans="1:46" ht="24">
      <c r="A18" s="2291"/>
      <c r="B18" s="351" t="s">
        <v>18</v>
      </c>
      <c r="C18" s="352">
        <v>6.25E-2</v>
      </c>
      <c r="D18" s="353">
        <v>4</v>
      </c>
      <c r="E18" s="354">
        <v>1.5625E-2</v>
      </c>
      <c r="F18" s="353">
        <v>1</v>
      </c>
      <c r="G18" s="354">
        <v>0.921875</v>
      </c>
      <c r="H18" s="353">
        <v>59</v>
      </c>
      <c r="I18" s="354">
        <v>1</v>
      </c>
      <c r="J18" s="355">
        <v>64</v>
      </c>
      <c r="M18" s="2273"/>
      <c r="N18" s="369" t="s">
        <v>18</v>
      </c>
      <c r="O18" s="370">
        <v>7.5268817204301078E-2</v>
      </c>
      <c r="P18" s="371">
        <v>7</v>
      </c>
      <c r="Q18" s="372">
        <v>3.2258064516129031E-2</v>
      </c>
      <c r="R18" s="371">
        <v>3</v>
      </c>
      <c r="S18" s="372">
        <v>0.89247311827956988</v>
      </c>
      <c r="T18" s="371">
        <v>83</v>
      </c>
      <c r="U18" s="372">
        <v>1</v>
      </c>
      <c r="V18" s="373">
        <v>93</v>
      </c>
      <c r="X18" s="2257"/>
      <c r="Y18" s="59" t="s">
        <v>18</v>
      </c>
      <c r="Z18" s="65">
        <v>9.5238095238095233E-2</v>
      </c>
      <c r="AA18" s="66">
        <v>10</v>
      </c>
      <c r="AB18" s="67">
        <v>1.9047619047619049E-2</v>
      </c>
      <c r="AC18" s="66">
        <v>2</v>
      </c>
      <c r="AD18" s="67">
        <v>0.88571428571428568</v>
      </c>
      <c r="AE18" s="66">
        <v>93</v>
      </c>
      <c r="AF18" s="67">
        <v>1</v>
      </c>
      <c r="AG18" s="68">
        <v>105</v>
      </c>
      <c r="AJ18" s="2248"/>
      <c r="AK18" s="881" t="s">
        <v>18</v>
      </c>
      <c r="AL18" s="882">
        <v>8.1818181818181818E-2</v>
      </c>
      <c r="AM18" s="883">
        <v>9</v>
      </c>
      <c r="AN18" s="882">
        <v>2.7272727272727271E-2</v>
      </c>
      <c r="AO18" s="883">
        <v>3</v>
      </c>
      <c r="AP18" s="882">
        <v>0.89090909090909098</v>
      </c>
      <c r="AQ18" s="883">
        <v>98</v>
      </c>
      <c r="AR18" s="882">
        <v>1</v>
      </c>
      <c r="AS18" s="883">
        <v>110</v>
      </c>
      <c r="AT18" s="877"/>
    </row>
    <row r="19" spans="1:46" ht="24" customHeight="1">
      <c r="A19" s="2291" t="s">
        <v>19</v>
      </c>
      <c r="B19" s="351" t="s">
        <v>425</v>
      </c>
      <c r="C19" s="352">
        <v>3.4482758620689655E-2</v>
      </c>
      <c r="D19" s="353">
        <v>1</v>
      </c>
      <c r="E19" s="354">
        <v>0</v>
      </c>
      <c r="F19" s="353">
        <v>0</v>
      </c>
      <c r="G19" s="354">
        <v>0.96551724137931028</v>
      </c>
      <c r="H19" s="353">
        <v>28</v>
      </c>
      <c r="I19" s="354">
        <v>1</v>
      </c>
      <c r="J19" s="355">
        <v>29</v>
      </c>
      <c r="M19" s="2273" t="s">
        <v>19</v>
      </c>
      <c r="N19" s="369" t="s">
        <v>20</v>
      </c>
      <c r="O19" s="370">
        <v>6.4516129032258063E-2</v>
      </c>
      <c r="P19" s="371">
        <v>2</v>
      </c>
      <c r="Q19" s="372">
        <v>0</v>
      </c>
      <c r="R19" s="371">
        <v>0</v>
      </c>
      <c r="S19" s="372">
        <v>0.93548387096774188</v>
      </c>
      <c r="T19" s="371">
        <v>29</v>
      </c>
      <c r="U19" s="372">
        <v>1</v>
      </c>
      <c r="V19" s="373">
        <v>31</v>
      </c>
      <c r="X19" s="2257" t="s">
        <v>19</v>
      </c>
      <c r="Y19" s="59" t="s">
        <v>21</v>
      </c>
      <c r="Z19" s="65">
        <v>0.12105263157894736</v>
      </c>
      <c r="AA19" s="66">
        <v>23</v>
      </c>
      <c r="AB19" s="67">
        <v>1.5789473684210527E-2</v>
      </c>
      <c r="AC19" s="66">
        <v>3</v>
      </c>
      <c r="AD19" s="67">
        <v>0.86315789473684223</v>
      </c>
      <c r="AE19" s="66">
        <v>164</v>
      </c>
      <c r="AF19" s="67">
        <v>1</v>
      </c>
      <c r="AG19" s="68">
        <v>190</v>
      </c>
      <c r="AJ19" s="2248" t="s">
        <v>525</v>
      </c>
      <c r="AK19" s="881" t="s">
        <v>223</v>
      </c>
      <c r="AL19" s="882">
        <v>7.582938388625593E-2</v>
      </c>
      <c r="AM19" s="883">
        <v>16</v>
      </c>
      <c r="AN19" s="882">
        <v>1.4218009478672987E-2</v>
      </c>
      <c r="AO19" s="883">
        <v>3</v>
      </c>
      <c r="AP19" s="882">
        <v>0.90995260663507116</v>
      </c>
      <c r="AQ19" s="883">
        <v>192</v>
      </c>
      <c r="AR19" s="882">
        <v>1</v>
      </c>
      <c r="AS19" s="883">
        <v>211</v>
      </c>
      <c r="AT19" s="877"/>
    </row>
    <row r="20" spans="1:46" ht="24">
      <c r="A20" s="2291"/>
      <c r="B20" s="351" t="s">
        <v>426</v>
      </c>
      <c r="C20" s="352">
        <v>5.4421768707482991E-2</v>
      </c>
      <c r="D20" s="353">
        <v>8</v>
      </c>
      <c r="E20" s="354">
        <v>0</v>
      </c>
      <c r="F20" s="353">
        <v>0</v>
      </c>
      <c r="G20" s="354">
        <v>0.94557823129251706</v>
      </c>
      <c r="H20" s="353">
        <v>139</v>
      </c>
      <c r="I20" s="354">
        <v>1</v>
      </c>
      <c r="J20" s="355">
        <v>147</v>
      </c>
      <c r="M20" s="2273"/>
      <c r="N20" s="369" t="s">
        <v>21</v>
      </c>
      <c r="O20" s="370">
        <v>8.6092715231788089E-2</v>
      </c>
      <c r="P20" s="371">
        <v>13</v>
      </c>
      <c r="Q20" s="372">
        <v>3.9735099337748346E-2</v>
      </c>
      <c r="R20" s="371">
        <v>6</v>
      </c>
      <c r="S20" s="372">
        <v>0.8741721854304636</v>
      </c>
      <c r="T20" s="371">
        <v>132</v>
      </c>
      <c r="U20" s="372">
        <v>1</v>
      </c>
      <c r="V20" s="373">
        <v>151</v>
      </c>
      <c r="X20" s="2257"/>
      <c r="Y20" s="59" t="s">
        <v>22</v>
      </c>
      <c r="Z20" s="65">
        <v>0.10948905109489053</v>
      </c>
      <c r="AA20" s="66">
        <v>15</v>
      </c>
      <c r="AB20" s="67">
        <v>4.3795620437956206E-2</v>
      </c>
      <c r="AC20" s="66">
        <v>6</v>
      </c>
      <c r="AD20" s="67">
        <v>0.84671532846715325</v>
      </c>
      <c r="AE20" s="66">
        <v>116</v>
      </c>
      <c r="AF20" s="67">
        <v>1</v>
      </c>
      <c r="AG20" s="68">
        <v>137</v>
      </c>
      <c r="AJ20" s="2248"/>
      <c r="AK20" s="881" t="s">
        <v>27</v>
      </c>
      <c r="AL20" s="882">
        <v>0.14634146341463414</v>
      </c>
      <c r="AM20" s="883">
        <v>24</v>
      </c>
      <c r="AN20" s="882">
        <v>1.8292682926829267E-2</v>
      </c>
      <c r="AO20" s="883">
        <v>3</v>
      </c>
      <c r="AP20" s="882">
        <v>0.83536585365853655</v>
      </c>
      <c r="AQ20" s="883">
        <v>137</v>
      </c>
      <c r="AR20" s="882">
        <v>1</v>
      </c>
      <c r="AS20" s="883">
        <v>164</v>
      </c>
      <c r="AT20" s="877"/>
    </row>
    <row r="21" spans="1:46" ht="24">
      <c r="A21" s="2291"/>
      <c r="B21" s="351" t="s">
        <v>427</v>
      </c>
      <c r="C21" s="352">
        <v>0.20338983050847459</v>
      </c>
      <c r="D21" s="353">
        <v>12</v>
      </c>
      <c r="E21" s="354">
        <v>1.6949152542372881E-2</v>
      </c>
      <c r="F21" s="353">
        <v>1</v>
      </c>
      <c r="G21" s="354">
        <v>0.77966101694915257</v>
      </c>
      <c r="H21" s="353">
        <v>46</v>
      </c>
      <c r="I21" s="354">
        <v>1</v>
      </c>
      <c r="J21" s="355">
        <v>59</v>
      </c>
      <c r="M21" s="2273"/>
      <c r="N21" s="369" t="s">
        <v>22</v>
      </c>
      <c r="O21" s="370">
        <v>0.10687022900763359</v>
      </c>
      <c r="P21" s="371">
        <v>14</v>
      </c>
      <c r="Q21" s="372">
        <v>1.5267175572519083E-2</v>
      </c>
      <c r="R21" s="371">
        <v>2</v>
      </c>
      <c r="S21" s="372">
        <v>0.87786259541984735</v>
      </c>
      <c r="T21" s="371">
        <v>115</v>
      </c>
      <c r="U21" s="372">
        <v>1</v>
      </c>
      <c r="V21" s="373">
        <v>131</v>
      </c>
      <c r="X21" s="2257"/>
      <c r="Y21" s="59" t="s">
        <v>20</v>
      </c>
      <c r="Z21" s="65">
        <v>9.5238095238095233E-2</v>
      </c>
      <c r="AA21" s="66">
        <v>4</v>
      </c>
      <c r="AB21" s="67">
        <v>4.7619047619047616E-2</v>
      </c>
      <c r="AC21" s="66">
        <v>2</v>
      </c>
      <c r="AD21" s="67">
        <v>0.8571428571428571</v>
      </c>
      <c r="AE21" s="66">
        <v>36</v>
      </c>
      <c r="AF21" s="67">
        <v>1</v>
      </c>
      <c r="AG21" s="68">
        <v>42</v>
      </c>
      <c r="AJ21" s="2248"/>
      <c r="AK21" s="881" t="s">
        <v>526</v>
      </c>
      <c r="AL21" s="882">
        <v>8.5106382978723402E-2</v>
      </c>
      <c r="AM21" s="883">
        <v>4</v>
      </c>
      <c r="AN21" s="882">
        <v>2.1276595744680851E-2</v>
      </c>
      <c r="AO21" s="883">
        <v>1</v>
      </c>
      <c r="AP21" s="882">
        <v>0.8936170212765957</v>
      </c>
      <c r="AQ21" s="883">
        <v>42</v>
      </c>
      <c r="AR21" s="882">
        <v>1</v>
      </c>
      <c r="AS21" s="883">
        <v>47</v>
      </c>
      <c r="AT21" s="877"/>
    </row>
    <row r="22" spans="1:46">
      <c r="A22" s="2291" t="s">
        <v>428</v>
      </c>
      <c r="B22" s="351" t="s">
        <v>25</v>
      </c>
      <c r="C22" s="352">
        <v>0.22222222222222221</v>
      </c>
      <c r="D22" s="353">
        <v>4</v>
      </c>
      <c r="E22" s="354">
        <v>0</v>
      </c>
      <c r="F22" s="353">
        <v>0</v>
      </c>
      <c r="G22" s="354">
        <v>0.7777777777777779</v>
      </c>
      <c r="H22" s="353">
        <v>14</v>
      </c>
      <c r="I22" s="354">
        <v>1</v>
      </c>
      <c r="J22" s="355">
        <v>18</v>
      </c>
      <c r="M22" s="2273"/>
      <c r="N22" s="369" t="s">
        <v>23</v>
      </c>
      <c r="O22" s="370">
        <v>0</v>
      </c>
      <c r="P22" s="371">
        <v>0</v>
      </c>
      <c r="Q22" s="372">
        <v>0.2</v>
      </c>
      <c r="R22" s="371">
        <v>1</v>
      </c>
      <c r="S22" s="372">
        <v>0.8</v>
      </c>
      <c r="T22" s="371">
        <v>4</v>
      </c>
      <c r="U22" s="372">
        <v>1</v>
      </c>
      <c r="V22" s="373">
        <v>5</v>
      </c>
      <c r="X22" s="2257"/>
      <c r="Y22" s="59" t="s">
        <v>23</v>
      </c>
      <c r="Z22" s="65">
        <v>0.75</v>
      </c>
      <c r="AA22" s="66">
        <v>3</v>
      </c>
      <c r="AB22" s="67">
        <v>0</v>
      </c>
      <c r="AC22" s="66">
        <v>0</v>
      </c>
      <c r="AD22" s="67">
        <v>0.25</v>
      </c>
      <c r="AE22" s="66">
        <v>1</v>
      </c>
      <c r="AF22" s="67">
        <v>1</v>
      </c>
      <c r="AG22" s="68">
        <v>4</v>
      </c>
      <c r="AJ22" s="2248"/>
      <c r="AK22" s="881" t="s">
        <v>527</v>
      </c>
      <c r="AL22" s="882">
        <v>0.1111111111111111</v>
      </c>
      <c r="AM22" s="883">
        <v>1</v>
      </c>
      <c r="AN22" s="882">
        <v>0</v>
      </c>
      <c r="AO22" s="883">
        <v>0</v>
      </c>
      <c r="AP22" s="882">
        <v>0.88888888888888884</v>
      </c>
      <c r="AQ22" s="883">
        <v>8</v>
      </c>
      <c r="AR22" s="882">
        <v>1</v>
      </c>
      <c r="AS22" s="883">
        <v>9</v>
      </c>
      <c r="AT22" s="877"/>
    </row>
    <row r="23" spans="1:46" ht="15" customHeight="1">
      <c r="A23" s="2291"/>
      <c r="B23" s="351" t="s">
        <v>26</v>
      </c>
      <c r="C23" s="352">
        <v>4.5454545454545456E-2</v>
      </c>
      <c r="D23" s="353">
        <v>1</v>
      </c>
      <c r="E23" s="354">
        <v>0</v>
      </c>
      <c r="F23" s="353">
        <v>0</v>
      </c>
      <c r="G23" s="354">
        <v>0.95454545454545459</v>
      </c>
      <c r="H23" s="353">
        <v>21</v>
      </c>
      <c r="I23" s="354">
        <v>1</v>
      </c>
      <c r="J23" s="355">
        <v>22</v>
      </c>
      <c r="M23" s="2273" t="s">
        <v>24</v>
      </c>
      <c r="N23" s="369" t="s">
        <v>25</v>
      </c>
      <c r="O23" s="370">
        <v>9.0909090909090912E-2</v>
      </c>
      <c r="P23" s="371">
        <v>1</v>
      </c>
      <c r="Q23" s="372">
        <v>9.0909090909090912E-2</v>
      </c>
      <c r="R23" s="371">
        <v>1</v>
      </c>
      <c r="S23" s="372">
        <v>0.81818181818181823</v>
      </c>
      <c r="T23" s="371">
        <v>9</v>
      </c>
      <c r="U23" s="372">
        <v>1</v>
      </c>
      <c r="V23" s="373">
        <v>11</v>
      </c>
      <c r="X23" s="2257" t="s">
        <v>24</v>
      </c>
      <c r="Y23" s="59" t="s">
        <v>25</v>
      </c>
      <c r="Z23" s="65">
        <v>9.0909090909090912E-2</v>
      </c>
      <c r="AA23" s="66">
        <v>1</v>
      </c>
      <c r="AB23" s="67">
        <v>9.0909090909090912E-2</v>
      </c>
      <c r="AC23" s="66">
        <v>1</v>
      </c>
      <c r="AD23" s="67">
        <v>0.81818181818181823</v>
      </c>
      <c r="AE23" s="66">
        <v>9</v>
      </c>
      <c r="AF23" s="67">
        <v>1</v>
      </c>
      <c r="AG23" s="68">
        <v>11</v>
      </c>
      <c r="AJ23" s="2248" t="s">
        <v>24</v>
      </c>
      <c r="AK23" s="881" t="s">
        <v>27</v>
      </c>
      <c r="AL23" s="882">
        <v>0.10989010989010989</v>
      </c>
      <c r="AM23" s="883">
        <v>40</v>
      </c>
      <c r="AN23" s="882">
        <v>1.6483516483516484E-2</v>
      </c>
      <c r="AO23" s="883">
        <v>6</v>
      </c>
      <c r="AP23" s="882">
        <v>0.87362637362637363</v>
      </c>
      <c r="AQ23" s="883">
        <v>318</v>
      </c>
      <c r="AR23" s="882">
        <v>1</v>
      </c>
      <c r="AS23" s="883">
        <v>364</v>
      </c>
      <c r="AT23" s="877"/>
    </row>
    <row r="24" spans="1:46">
      <c r="A24" s="2291"/>
      <c r="B24" s="351" t="s">
        <v>27</v>
      </c>
      <c r="C24" s="352">
        <v>8.2051282051282037E-2</v>
      </c>
      <c r="D24" s="353">
        <v>16</v>
      </c>
      <c r="E24" s="356">
        <v>5.1282051282051273E-3</v>
      </c>
      <c r="F24" s="353">
        <v>1</v>
      </c>
      <c r="G24" s="354">
        <v>0.9128205128205128</v>
      </c>
      <c r="H24" s="353">
        <v>178</v>
      </c>
      <c r="I24" s="354">
        <v>1</v>
      </c>
      <c r="J24" s="355">
        <v>195</v>
      </c>
      <c r="M24" s="2273"/>
      <c r="N24" s="369" t="s">
        <v>26</v>
      </c>
      <c r="O24" s="370">
        <v>0</v>
      </c>
      <c r="P24" s="371">
        <v>0</v>
      </c>
      <c r="Q24" s="372">
        <v>3.125E-2</v>
      </c>
      <c r="R24" s="371">
        <v>1</v>
      </c>
      <c r="S24" s="372">
        <v>0.96875</v>
      </c>
      <c r="T24" s="371">
        <v>31</v>
      </c>
      <c r="U24" s="372">
        <v>1</v>
      </c>
      <c r="V24" s="373">
        <v>32</v>
      </c>
      <c r="X24" s="2257"/>
      <c r="Y24" s="59" t="s">
        <v>26</v>
      </c>
      <c r="Z24" s="65">
        <v>0.13636363636363635</v>
      </c>
      <c r="AA24" s="66">
        <v>6</v>
      </c>
      <c r="AB24" s="67">
        <v>6.8181818181818177E-2</v>
      </c>
      <c r="AC24" s="66">
        <v>3</v>
      </c>
      <c r="AD24" s="67">
        <v>0.79545454545454541</v>
      </c>
      <c r="AE24" s="66">
        <v>35</v>
      </c>
      <c r="AF24" s="67">
        <v>1</v>
      </c>
      <c r="AG24" s="68">
        <v>44</v>
      </c>
      <c r="AJ24" s="2248"/>
      <c r="AK24" s="881" t="s">
        <v>26</v>
      </c>
      <c r="AL24" s="882">
        <v>8.1632653061224497E-2</v>
      </c>
      <c r="AM24" s="883">
        <v>4</v>
      </c>
      <c r="AN24" s="882">
        <v>2.0408163265306124E-2</v>
      </c>
      <c r="AO24" s="883">
        <v>1</v>
      </c>
      <c r="AP24" s="882">
        <v>0.89795918367346939</v>
      </c>
      <c r="AQ24" s="883">
        <v>44</v>
      </c>
      <c r="AR24" s="882">
        <v>1</v>
      </c>
      <c r="AS24" s="883">
        <v>49</v>
      </c>
      <c r="AT24" s="877"/>
    </row>
    <row r="25" spans="1:46">
      <c r="A25" s="2291" t="s">
        <v>429</v>
      </c>
      <c r="B25" s="351" t="s">
        <v>29</v>
      </c>
      <c r="C25" s="352">
        <v>6.6666666666666666E-2</v>
      </c>
      <c r="D25" s="353">
        <v>9</v>
      </c>
      <c r="E25" s="354">
        <v>0</v>
      </c>
      <c r="F25" s="353">
        <v>0</v>
      </c>
      <c r="G25" s="354">
        <v>0.93333333333333324</v>
      </c>
      <c r="H25" s="353">
        <v>126</v>
      </c>
      <c r="I25" s="354">
        <v>1</v>
      </c>
      <c r="J25" s="355">
        <v>135</v>
      </c>
      <c r="M25" s="2273"/>
      <c r="N25" s="369" t="s">
        <v>27</v>
      </c>
      <c r="O25" s="370">
        <v>0.10181818181818182</v>
      </c>
      <c r="P25" s="371">
        <v>28</v>
      </c>
      <c r="Q25" s="372">
        <v>2.5454545454545455E-2</v>
      </c>
      <c r="R25" s="371">
        <v>7</v>
      </c>
      <c r="S25" s="372">
        <v>0.87272727272727268</v>
      </c>
      <c r="T25" s="371">
        <v>240</v>
      </c>
      <c r="U25" s="372">
        <v>1</v>
      </c>
      <c r="V25" s="373">
        <v>275</v>
      </c>
      <c r="X25" s="2257"/>
      <c r="Y25" s="59" t="s">
        <v>27</v>
      </c>
      <c r="Z25" s="65">
        <v>0.11949685534591195</v>
      </c>
      <c r="AA25" s="66">
        <v>38</v>
      </c>
      <c r="AB25" s="67">
        <v>2.20125786163522E-2</v>
      </c>
      <c r="AC25" s="66">
        <v>7</v>
      </c>
      <c r="AD25" s="67">
        <v>0.85849056603773588</v>
      </c>
      <c r="AE25" s="66">
        <v>273</v>
      </c>
      <c r="AF25" s="67">
        <v>1</v>
      </c>
      <c r="AG25" s="68">
        <v>318</v>
      </c>
      <c r="AJ25" s="2248"/>
      <c r="AK25" s="881" t="s">
        <v>25</v>
      </c>
      <c r="AL25" s="882">
        <v>0.10526315789473684</v>
      </c>
      <c r="AM25" s="883">
        <v>2</v>
      </c>
      <c r="AN25" s="882">
        <v>0</v>
      </c>
      <c r="AO25" s="883">
        <v>0</v>
      </c>
      <c r="AP25" s="882">
        <v>0.89473684210526316</v>
      </c>
      <c r="AQ25" s="883">
        <v>17</v>
      </c>
      <c r="AR25" s="882">
        <v>1</v>
      </c>
      <c r="AS25" s="883">
        <v>19</v>
      </c>
      <c r="AT25" s="877"/>
    </row>
    <row r="26" spans="1:46" ht="15" customHeight="1">
      <c r="A26" s="2291"/>
      <c r="B26" s="351" t="s">
        <v>430</v>
      </c>
      <c r="C26" s="352">
        <v>0.12</v>
      </c>
      <c r="D26" s="353">
        <v>12</v>
      </c>
      <c r="E26" s="354">
        <v>0.01</v>
      </c>
      <c r="F26" s="353">
        <v>1</v>
      </c>
      <c r="G26" s="354">
        <v>0.87</v>
      </c>
      <c r="H26" s="353">
        <v>87</v>
      </c>
      <c r="I26" s="354">
        <v>1</v>
      </c>
      <c r="J26" s="355">
        <v>100</v>
      </c>
      <c r="M26" s="383" t="s">
        <v>436</v>
      </c>
      <c r="N26" s="369" t="s">
        <v>29</v>
      </c>
      <c r="O26" s="370">
        <v>0.1032258064516129</v>
      </c>
      <c r="P26" s="371">
        <v>16</v>
      </c>
      <c r="Q26" s="372">
        <v>3.870967741935484E-2</v>
      </c>
      <c r="R26" s="371">
        <v>6</v>
      </c>
      <c r="S26" s="372">
        <v>0.85806451612903212</v>
      </c>
      <c r="T26" s="371">
        <v>133</v>
      </c>
      <c r="U26" s="372">
        <v>1</v>
      </c>
      <c r="V26" s="373">
        <v>155</v>
      </c>
      <c r="X26" s="2257" t="s">
        <v>28</v>
      </c>
      <c r="Y26" s="59" t="s">
        <v>29</v>
      </c>
      <c r="Z26" s="65">
        <v>9.7435897435897451E-2</v>
      </c>
      <c r="AA26" s="66">
        <v>19</v>
      </c>
      <c r="AB26" s="67">
        <v>3.0769230769230771E-2</v>
      </c>
      <c r="AC26" s="66">
        <v>6</v>
      </c>
      <c r="AD26" s="67">
        <v>0.87179487179487181</v>
      </c>
      <c r="AE26" s="66">
        <v>170</v>
      </c>
      <c r="AF26" s="67">
        <v>1</v>
      </c>
      <c r="AG26" s="68">
        <v>195</v>
      </c>
      <c r="AJ26" s="2248" t="s">
        <v>522</v>
      </c>
      <c r="AK26" s="881" t="s">
        <v>29</v>
      </c>
      <c r="AL26" s="882">
        <v>7.8048780487804878E-2</v>
      </c>
      <c r="AM26" s="883">
        <v>16</v>
      </c>
      <c r="AN26" s="882">
        <v>1.4634146341463417E-2</v>
      </c>
      <c r="AO26" s="883">
        <v>3</v>
      </c>
      <c r="AP26" s="882">
        <v>0.90731707317073174</v>
      </c>
      <c r="AQ26" s="883">
        <v>186</v>
      </c>
      <c r="AR26" s="882">
        <v>1</v>
      </c>
      <c r="AS26" s="883">
        <v>205</v>
      </c>
      <c r="AT26" s="877"/>
    </row>
    <row r="27" spans="1:46">
      <c r="A27" s="2291" t="s">
        <v>431</v>
      </c>
      <c r="B27" s="351" t="s">
        <v>34</v>
      </c>
      <c r="C27" s="352">
        <v>0.10303030303030303</v>
      </c>
      <c r="D27" s="353">
        <v>17</v>
      </c>
      <c r="E27" s="356">
        <v>6.0606060606060606E-3</v>
      </c>
      <c r="F27" s="353">
        <v>1</v>
      </c>
      <c r="G27" s="354">
        <v>0.89090909090909098</v>
      </c>
      <c r="H27" s="353">
        <v>147</v>
      </c>
      <c r="I27" s="354">
        <v>1</v>
      </c>
      <c r="J27" s="355">
        <v>165</v>
      </c>
      <c r="M27" s="383"/>
      <c r="N27" s="369" t="s">
        <v>31</v>
      </c>
      <c r="O27" s="370">
        <v>7.9754601226993863E-2</v>
      </c>
      <c r="P27" s="371">
        <v>13</v>
      </c>
      <c r="Q27" s="372">
        <v>1.8404907975460124E-2</v>
      </c>
      <c r="R27" s="371">
        <v>3</v>
      </c>
      <c r="S27" s="372">
        <v>0.90184049079754602</v>
      </c>
      <c r="T27" s="371">
        <v>147</v>
      </c>
      <c r="U27" s="372">
        <v>1</v>
      </c>
      <c r="V27" s="373">
        <v>163</v>
      </c>
      <c r="X27" s="2257"/>
      <c r="Y27" s="59" t="s">
        <v>30</v>
      </c>
      <c r="Z27" s="65">
        <v>0.1</v>
      </c>
      <c r="AA27" s="66">
        <v>1</v>
      </c>
      <c r="AB27" s="67">
        <v>0.1</v>
      </c>
      <c r="AC27" s="66">
        <v>1</v>
      </c>
      <c r="AD27" s="67">
        <v>0.8</v>
      </c>
      <c r="AE27" s="66">
        <v>8</v>
      </c>
      <c r="AF27" s="67">
        <v>1</v>
      </c>
      <c r="AG27" s="68">
        <v>10</v>
      </c>
      <c r="AJ27" s="2248"/>
      <c r="AK27" s="881" t="s">
        <v>30</v>
      </c>
      <c r="AL27" s="882">
        <v>0</v>
      </c>
      <c r="AM27" s="883">
        <v>0</v>
      </c>
      <c r="AN27" s="882">
        <v>6.25E-2</v>
      </c>
      <c r="AO27" s="883">
        <v>1</v>
      </c>
      <c r="AP27" s="882">
        <v>0.9375</v>
      </c>
      <c r="AQ27" s="883">
        <v>15</v>
      </c>
      <c r="AR27" s="882">
        <v>1</v>
      </c>
      <c r="AS27" s="883">
        <v>16</v>
      </c>
      <c r="AT27" s="877"/>
    </row>
    <row r="28" spans="1:46" ht="15.75" thickBot="1">
      <c r="A28" s="2292"/>
      <c r="B28" s="357" t="s">
        <v>33</v>
      </c>
      <c r="C28" s="358">
        <v>5.7142857142857141E-2</v>
      </c>
      <c r="D28" s="359">
        <v>4</v>
      </c>
      <c r="E28" s="360">
        <v>0</v>
      </c>
      <c r="F28" s="359">
        <v>0</v>
      </c>
      <c r="G28" s="360">
        <v>0.94285714285714273</v>
      </c>
      <c r="H28" s="359">
        <v>66</v>
      </c>
      <c r="I28" s="360">
        <v>1</v>
      </c>
      <c r="J28" s="361">
        <v>70</v>
      </c>
      <c r="M28" s="383"/>
      <c r="N28" s="369"/>
      <c r="O28" s="370"/>
      <c r="P28" s="371"/>
      <c r="Q28" s="372"/>
      <c r="R28" s="371"/>
      <c r="S28" s="372"/>
      <c r="T28" s="371"/>
      <c r="U28" s="372"/>
      <c r="V28" s="373"/>
      <c r="X28" s="2257"/>
      <c r="Y28" s="59" t="s">
        <v>31</v>
      </c>
      <c r="Z28" s="65">
        <v>0.14880952380952381</v>
      </c>
      <c r="AA28" s="66">
        <v>25</v>
      </c>
      <c r="AB28" s="67">
        <v>2.3809523809523808E-2</v>
      </c>
      <c r="AC28" s="66">
        <v>4</v>
      </c>
      <c r="AD28" s="67">
        <v>0.82738095238095222</v>
      </c>
      <c r="AE28" s="66">
        <v>139</v>
      </c>
      <c r="AF28" s="67">
        <v>1</v>
      </c>
      <c r="AG28" s="68">
        <v>168</v>
      </c>
      <c r="AJ28" s="2248"/>
      <c r="AK28" s="881" t="s">
        <v>31</v>
      </c>
      <c r="AL28" s="882">
        <v>0.14218009478672985</v>
      </c>
      <c r="AM28" s="883">
        <v>30</v>
      </c>
      <c r="AN28" s="882">
        <v>1.4218009478672987E-2</v>
      </c>
      <c r="AO28" s="883">
        <v>3</v>
      </c>
      <c r="AP28" s="882">
        <v>0.84360189573459721</v>
      </c>
      <c r="AQ28" s="883">
        <v>178</v>
      </c>
      <c r="AR28" s="882">
        <v>1</v>
      </c>
      <c r="AS28" s="883">
        <v>211</v>
      </c>
      <c r="AT28" s="877"/>
    </row>
    <row r="29" spans="1:46" ht="15.75" customHeight="1" thickTop="1">
      <c r="M29" s="2273" t="s">
        <v>32</v>
      </c>
      <c r="N29" s="369" t="s">
        <v>34</v>
      </c>
      <c r="O29" s="370">
        <v>7.5555555555555556E-2</v>
      </c>
      <c r="P29" s="371">
        <v>17</v>
      </c>
      <c r="Q29" s="372">
        <v>0.04</v>
      </c>
      <c r="R29" s="371">
        <v>9</v>
      </c>
      <c r="S29" s="372">
        <v>0.88444444444444448</v>
      </c>
      <c r="T29" s="371">
        <v>199</v>
      </c>
      <c r="U29" s="372">
        <v>1</v>
      </c>
      <c r="V29" s="373">
        <v>225</v>
      </c>
      <c r="X29" s="2257" t="s">
        <v>32</v>
      </c>
      <c r="Y29" s="59" t="s">
        <v>34</v>
      </c>
      <c r="Z29" s="65">
        <v>0.1172161172161172</v>
      </c>
      <c r="AA29" s="66">
        <v>32</v>
      </c>
      <c r="AB29" s="67">
        <v>3.2967032967032968E-2</v>
      </c>
      <c r="AC29" s="66">
        <v>9</v>
      </c>
      <c r="AD29" s="67">
        <v>0.8498168498168498</v>
      </c>
      <c r="AE29" s="66">
        <v>232</v>
      </c>
      <c r="AF29" s="67">
        <v>1</v>
      </c>
      <c r="AG29" s="68">
        <v>273</v>
      </c>
      <c r="AJ29" s="2248" t="s">
        <v>523</v>
      </c>
      <c r="AK29" s="881" t="s">
        <v>34</v>
      </c>
      <c r="AL29" s="882">
        <v>0.10294117647058823</v>
      </c>
      <c r="AM29" s="883">
        <v>28</v>
      </c>
      <c r="AN29" s="882">
        <v>1.8382352941176471E-2</v>
      </c>
      <c r="AO29" s="883">
        <v>5</v>
      </c>
      <c r="AP29" s="882">
        <v>0.87867647058823517</v>
      </c>
      <c r="AQ29" s="883">
        <v>239</v>
      </c>
      <c r="AR29" s="882">
        <v>1</v>
      </c>
      <c r="AS29" s="883">
        <v>272</v>
      </c>
      <c r="AT29" s="877"/>
    </row>
    <row r="30" spans="1:46">
      <c r="M30" s="2273"/>
      <c r="N30" s="369" t="s">
        <v>33</v>
      </c>
      <c r="O30" s="370">
        <v>0.12903225806451613</v>
      </c>
      <c r="P30" s="371">
        <v>12</v>
      </c>
      <c r="Q30" s="372">
        <v>0</v>
      </c>
      <c r="R30" s="371">
        <v>0</v>
      </c>
      <c r="S30" s="372">
        <v>0.87096774193548387</v>
      </c>
      <c r="T30" s="371">
        <v>81</v>
      </c>
      <c r="U30" s="372">
        <v>1</v>
      </c>
      <c r="V30" s="373">
        <v>93</v>
      </c>
      <c r="X30" s="2257"/>
      <c r="Y30" s="59" t="s">
        <v>33</v>
      </c>
      <c r="Z30" s="65">
        <v>0.13</v>
      </c>
      <c r="AA30" s="66">
        <v>13</v>
      </c>
      <c r="AB30" s="67">
        <v>0.02</v>
      </c>
      <c r="AC30" s="66">
        <v>2</v>
      </c>
      <c r="AD30" s="67">
        <v>0.85</v>
      </c>
      <c r="AE30" s="66">
        <v>85</v>
      </c>
      <c r="AF30" s="67">
        <v>1</v>
      </c>
      <c r="AG30" s="68">
        <v>100</v>
      </c>
      <c r="AJ30" s="2248"/>
      <c r="AK30" s="881" t="s">
        <v>33</v>
      </c>
      <c r="AL30" s="882">
        <v>0.1069182389937107</v>
      </c>
      <c r="AM30" s="883">
        <v>17</v>
      </c>
      <c r="AN30" s="882">
        <v>1.257861635220126E-2</v>
      </c>
      <c r="AO30" s="883">
        <v>2</v>
      </c>
      <c r="AP30" s="882">
        <v>0.88050314465408808</v>
      </c>
      <c r="AQ30" s="883">
        <v>140</v>
      </c>
      <c r="AR30" s="882">
        <v>1</v>
      </c>
      <c r="AS30" s="883">
        <v>159</v>
      </c>
      <c r="AT30" s="877"/>
    </row>
    <row r="31" spans="1:46" ht="15" customHeight="1">
      <c r="M31" s="2273" t="s">
        <v>35</v>
      </c>
      <c r="N31" s="369" t="s">
        <v>39</v>
      </c>
      <c r="O31" s="370">
        <v>7.5581395348837205E-2</v>
      </c>
      <c r="P31" s="371">
        <v>13</v>
      </c>
      <c r="Q31" s="372">
        <v>4.0697674418604654E-2</v>
      </c>
      <c r="R31" s="371">
        <v>7</v>
      </c>
      <c r="S31" s="372">
        <v>0.88372093023255816</v>
      </c>
      <c r="T31" s="371">
        <v>152</v>
      </c>
      <c r="U31" s="372">
        <v>1</v>
      </c>
      <c r="V31" s="373">
        <v>172</v>
      </c>
      <c r="X31" s="2257" t="s">
        <v>35</v>
      </c>
      <c r="Y31" s="59" t="s">
        <v>39</v>
      </c>
      <c r="Z31" s="65">
        <v>0.11607142857142858</v>
      </c>
      <c r="AA31" s="66">
        <v>26</v>
      </c>
      <c r="AB31" s="67">
        <v>3.5714285714285712E-2</v>
      </c>
      <c r="AC31" s="66">
        <v>8</v>
      </c>
      <c r="AD31" s="67">
        <v>0.8482142857142857</v>
      </c>
      <c r="AE31" s="66">
        <v>190</v>
      </c>
      <c r="AF31" s="67">
        <v>1</v>
      </c>
      <c r="AG31" s="68">
        <v>224</v>
      </c>
      <c r="AJ31" s="2248" t="s">
        <v>517</v>
      </c>
      <c r="AK31" s="881" t="s">
        <v>39</v>
      </c>
      <c r="AL31" s="882">
        <v>9.818181818181819E-2</v>
      </c>
      <c r="AM31" s="883">
        <v>27</v>
      </c>
      <c r="AN31" s="882">
        <v>1.8181818181818181E-2</v>
      </c>
      <c r="AO31" s="883">
        <v>5</v>
      </c>
      <c r="AP31" s="882">
        <v>0.88363636363636355</v>
      </c>
      <c r="AQ31" s="883">
        <v>243</v>
      </c>
      <c r="AR31" s="882">
        <v>1</v>
      </c>
      <c r="AS31" s="883">
        <v>275</v>
      </c>
      <c r="AT31" s="877"/>
    </row>
    <row r="32" spans="1:46" ht="36">
      <c r="M32" s="2273"/>
      <c r="N32" s="369" t="s">
        <v>36</v>
      </c>
      <c r="O32" s="374">
        <v>0.1129032258064516</v>
      </c>
      <c r="P32" s="371">
        <v>7</v>
      </c>
      <c r="Q32" s="372">
        <v>3.2258064516129031E-2</v>
      </c>
      <c r="R32" s="371">
        <v>2</v>
      </c>
      <c r="S32" s="372">
        <v>0.85483870967741937</v>
      </c>
      <c r="T32" s="371">
        <v>53</v>
      </c>
      <c r="U32" s="372">
        <v>1</v>
      </c>
      <c r="V32" s="373">
        <v>62</v>
      </c>
      <c r="X32" s="2257"/>
      <c r="Y32" s="59" t="s">
        <v>36</v>
      </c>
      <c r="Z32" s="65">
        <v>0.1</v>
      </c>
      <c r="AA32" s="66">
        <v>7</v>
      </c>
      <c r="AB32" s="67">
        <v>1.4285714285714285E-2</v>
      </c>
      <c r="AC32" s="66">
        <v>1</v>
      </c>
      <c r="AD32" s="67">
        <v>0.88571428571428568</v>
      </c>
      <c r="AE32" s="66">
        <v>62</v>
      </c>
      <c r="AF32" s="67">
        <v>1</v>
      </c>
      <c r="AG32" s="68">
        <v>70</v>
      </c>
      <c r="AJ32" s="2248"/>
      <c r="AK32" s="881" t="s">
        <v>36</v>
      </c>
      <c r="AL32" s="882">
        <v>0.15116279069767441</v>
      </c>
      <c r="AM32" s="883">
        <v>13</v>
      </c>
      <c r="AN32" s="882">
        <v>1.1627906976744186E-2</v>
      </c>
      <c r="AO32" s="883">
        <v>1</v>
      </c>
      <c r="AP32" s="882">
        <v>0.83720930232558144</v>
      </c>
      <c r="AQ32" s="883">
        <v>72</v>
      </c>
      <c r="AR32" s="882">
        <v>1</v>
      </c>
      <c r="AS32" s="883">
        <v>86</v>
      </c>
      <c r="AT32" s="877"/>
    </row>
    <row r="33" spans="2:46" ht="60.75" thickBot="1">
      <c r="M33" s="2273"/>
      <c r="N33" s="369" t="s">
        <v>37</v>
      </c>
      <c r="O33" s="370">
        <v>8.9285714285714288E-2</v>
      </c>
      <c r="P33" s="371">
        <v>5</v>
      </c>
      <c r="Q33" s="372">
        <v>0</v>
      </c>
      <c r="R33" s="371">
        <v>0</v>
      </c>
      <c r="S33" s="372">
        <v>0.9107142857142857</v>
      </c>
      <c r="T33" s="371">
        <v>51</v>
      </c>
      <c r="U33" s="372">
        <v>1</v>
      </c>
      <c r="V33" s="373">
        <v>56</v>
      </c>
      <c r="X33" s="2257"/>
      <c r="Y33" s="59" t="s">
        <v>37</v>
      </c>
      <c r="Z33" s="65">
        <v>0.14893617021276595</v>
      </c>
      <c r="AA33" s="66">
        <v>7</v>
      </c>
      <c r="AB33" s="67">
        <v>4.2553191489361701E-2</v>
      </c>
      <c r="AC33" s="66">
        <v>2</v>
      </c>
      <c r="AD33" s="67">
        <v>0.80851063829787218</v>
      </c>
      <c r="AE33" s="66">
        <v>38</v>
      </c>
      <c r="AF33" s="67">
        <v>1</v>
      </c>
      <c r="AG33" s="68">
        <v>47</v>
      </c>
      <c r="AJ33" s="2248"/>
      <c r="AK33" s="881" t="s">
        <v>37</v>
      </c>
      <c r="AL33" s="882">
        <v>8.5106382978723402E-2</v>
      </c>
      <c r="AM33" s="883">
        <v>4</v>
      </c>
      <c r="AN33" s="882">
        <v>2.1276595744680851E-2</v>
      </c>
      <c r="AO33" s="883">
        <v>1</v>
      </c>
      <c r="AP33" s="882">
        <v>0.8936170212765957</v>
      </c>
      <c r="AQ33" s="883">
        <v>42</v>
      </c>
      <c r="AR33" s="882">
        <v>1</v>
      </c>
      <c r="AS33" s="883">
        <v>47</v>
      </c>
      <c r="AT33" s="877"/>
    </row>
    <row r="34" spans="2:46" ht="36.75" thickTop="1">
      <c r="B34" s="231"/>
      <c r="C34" s="231">
        <v>2014</v>
      </c>
      <c r="D34" s="231">
        <v>2015</v>
      </c>
      <c r="E34" s="231">
        <v>2016</v>
      </c>
      <c r="F34" s="1232">
        <v>2017</v>
      </c>
      <c r="H34" s="879"/>
      <c r="I34" s="879"/>
      <c r="J34" s="879"/>
      <c r="M34" s="2273"/>
      <c r="N34" s="369" t="s">
        <v>38</v>
      </c>
      <c r="O34" s="374">
        <v>0.14285714285714285</v>
      </c>
      <c r="P34" s="371">
        <v>4</v>
      </c>
      <c r="Q34" s="372">
        <v>0</v>
      </c>
      <c r="R34" s="371">
        <v>0</v>
      </c>
      <c r="S34" s="372">
        <v>0.8571428571428571</v>
      </c>
      <c r="T34" s="371">
        <v>24</v>
      </c>
      <c r="U34" s="372">
        <v>1</v>
      </c>
      <c r="V34" s="373">
        <v>28</v>
      </c>
      <c r="X34" s="2257"/>
      <c r="Y34" s="59" t="s">
        <v>38</v>
      </c>
      <c r="Z34" s="65">
        <v>0.15625</v>
      </c>
      <c r="AA34" s="66">
        <v>5</v>
      </c>
      <c r="AB34" s="67">
        <v>0</v>
      </c>
      <c r="AC34" s="66">
        <v>0</v>
      </c>
      <c r="AD34" s="67">
        <v>0.84375</v>
      </c>
      <c r="AE34" s="66">
        <v>27</v>
      </c>
      <c r="AF34" s="67">
        <v>1</v>
      </c>
      <c r="AG34" s="68">
        <v>32</v>
      </c>
      <c r="AJ34" s="2248"/>
      <c r="AK34" s="881" t="s">
        <v>38</v>
      </c>
      <c r="AL34" s="882">
        <v>8.3333333333333315E-2</v>
      </c>
      <c r="AM34" s="883">
        <v>2</v>
      </c>
      <c r="AN34" s="882">
        <v>0</v>
      </c>
      <c r="AO34" s="883">
        <v>0</v>
      </c>
      <c r="AP34" s="882">
        <v>0.91666666666666652</v>
      </c>
      <c r="AQ34" s="883">
        <v>22</v>
      </c>
      <c r="AR34" s="882">
        <v>1</v>
      </c>
      <c r="AS34" s="883">
        <v>24</v>
      </c>
      <c r="AT34" s="877"/>
    </row>
    <row r="35" spans="2:46" ht="30" customHeight="1">
      <c r="B35" s="382" t="s">
        <v>338</v>
      </c>
      <c r="C35" s="262">
        <v>8.9361702127659584</v>
      </c>
      <c r="D35" s="262">
        <v>9.1194968553459113</v>
      </c>
      <c r="E35" s="262">
        <v>12.064343163538874</v>
      </c>
      <c r="F35" s="262">
        <v>10.648148148148149</v>
      </c>
      <c r="G35" s="381"/>
      <c r="H35" s="380"/>
      <c r="M35" s="2273" t="s">
        <v>437</v>
      </c>
      <c r="N35" s="369" t="s">
        <v>40</v>
      </c>
      <c r="O35" s="370">
        <v>9.7345132743362831E-2</v>
      </c>
      <c r="P35" s="371">
        <v>11</v>
      </c>
      <c r="Q35" s="372">
        <v>2.6548672566371681E-2</v>
      </c>
      <c r="R35" s="371">
        <v>3</v>
      </c>
      <c r="S35" s="372">
        <v>0.87610619469026541</v>
      </c>
      <c r="T35" s="371">
        <v>99</v>
      </c>
      <c r="U35" s="372">
        <v>1</v>
      </c>
      <c r="V35" s="373">
        <v>113</v>
      </c>
      <c r="X35" s="2257" t="s">
        <v>241</v>
      </c>
      <c r="Y35" s="59" t="s">
        <v>40</v>
      </c>
      <c r="Z35" s="65">
        <v>0.10526315789473684</v>
      </c>
      <c r="AA35" s="66">
        <v>16</v>
      </c>
      <c r="AB35" s="67">
        <v>1.9736842105263157E-2</v>
      </c>
      <c r="AC35" s="66">
        <v>3</v>
      </c>
      <c r="AD35" s="67">
        <v>0.875</v>
      </c>
      <c r="AE35" s="66">
        <v>133</v>
      </c>
      <c r="AF35" s="67">
        <v>1</v>
      </c>
      <c r="AG35" s="68">
        <v>152</v>
      </c>
      <c r="AJ35" s="2248" t="s">
        <v>524</v>
      </c>
      <c r="AK35" s="881" t="s">
        <v>40</v>
      </c>
      <c r="AL35" s="882">
        <v>5.9880239520958084E-2</v>
      </c>
      <c r="AM35" s="883">
        <v>10</v>
      </c>
      <c r="AN35" s="882">
        <v>1.7964071856287425E-2</v>
      </c>
      <c r="AO35" s="883">
        <v>3</v>
      </c>
      <c r="AP35" s="882">
        <v>0.92215568862275465</v>
      </c>
      <c r="AQ35" s="883">
        <v>154</v>
      </c>
      <c r="AR35" s="882">
        <v>1</v>
      </c>
      <c r="AS35" s="883">
        <v>167</v>
      </c>
      <c r="AT35" s="877"/>
    </row>
    <row r="36" spans="2:46" ht="24">
      <c r="B36" s="382" t="s">
        <v>339</v>
      </c>
      <c r="C36" s="262">
        <v>0.42553191489361702</v>
      </c>
      <c r="D36" s="262">
        <v>2.8301886792452833</v>
      </c>
      <c r="E36" s="262">
        <v>2.9490616621983912</v>
      </c>
      <c r="F36" s="262">
        <v>1.6203703703703702</v>
      </c>
      <c r="G36" s="380"/>
      <c r="H36" s="380"/>
      <c r="M36" s="2273"/>
      <c r="N36" s="369" t="s">
        <v>41</v>
      </c>
      <c r="O36" s="370">
        <v>8.4112149532710276E-2</v>
      </c>
      <c r="P36" s="371">
        <v>9</v>
      </c>
      <c r="Q36" s="372">
        <v>2.8037383177570093E-2</v>
      </c>
      <c r="R36" s="371">
        <v>3</v>
      </c>
      <c r="S36" s="372">
        <v>0.88785046728971961</v>
      </c>
      <c r="T36" s="371">
        <v>95</v>
      </c>
      <c r="U36" s="372">
        <v>1</v>
      </c>
      <c r="V36" s="373">
        <v>107</v>
      </c>
      <c r="X36" s="2257"/>
      <c r="Y36" s="59" t="s">
        <v>41</v>
      </c>
      <c r="Z36" s="65">
        <v>0.13392857142857142</v>
      </c>
      <c r="AA36" s="66">
        <v>15</v>
      </c>
      <c r="AB36" s="67">
        <v>2.6785714285714284E-2</v>
      </c>
      <c r="AC36" s="66">
        <v>3</v>
      </c>
      <c r="AD36" s="67">
        <v>0.8392857142857143</v>
      </c>
      <c r="AE36" s="66">
        <v>94</v>
      </c>
      <c r="AF36" s="67">
        <v>1</v>
      </c>
      <c r="AG36" s="68">
        <v>112</v>
      </c>
      <c r="AJ36" s="2248"/>
      <c r="AK36" s="881" t="s">
        <v>41</v>
      </c>
      <c r="AL36" s="882">
        <v>0.13138686131386862</v>
      </c>
      <c r="AM36" s="883">
        <v>18</v>
      </c>
      <c r="AN36" s="882">
        <v>2.9197080291970802E-2</v>
      </c>
      <c r="AO36" s="883">
        <v>4</v>
      </c>
      <c r="AP36" s="882">
        <v>0.83941605839416056</v>
      </c>
      <c r="AQ36" s="883">
        <v>115</v>
      </c>
      <c r="AR36" s="882">
        <v>1</v>
      </c>
      <c r="AS36" s="883">
        <v>137</v>
      </c>
      <c r="AT36" s="877"/>
    </row>
    <row r="37" spans="2:46" ht="36.75" thickBot="1">
      <c r="B37" s="382" t="s">
        <v>340</v>
      </c>
      <c r="C37" s="262">
        <v>90.638297872340416</v>
      </c>
      <c r="D37" s="262">
        <v>88.050314465408803</v>
      </c>
      <c r="E37" s="262">
        <v>84.986595174262732</v>
      </c>
      <c r="F37" s="262">
        <v>87.731481481481481</v>
      </c>
      <c r="M37" s="2276"/>
      <c r="N37" s="375" t="s">
        <v>42</v>
      </c>
      <c r="O37" s="376">
        <v>9.1836734693877556E-2</v>
      </c>
      <c r="P37" s="377">
        <v>9</v>
      </c>
      <c r="Q37" s="378">
        <v>3.0612244897959183E-2</v>
      </c>
      <c r="R37" s="377">
        <v>3</v>
      </c>
      <c r="S37" s="378">
        <v>0.87755102040816324</v>
      </c>
      <c r="T37" s="377">
        <v>86</v>
      </c>
      <c r="U37" s="378">
        <v>1</v>
      </c>
      <c r="V37" s="379">
        <v>98</v>
      </c>
      <c r="X37" s="2258"/>
      <c r="Y37" s="60" t="s">
        <v>42</v>
      </c>
      <c r="Z37" s="69">
        <v>0.12844036697247707</v>
      </c>
      <c r="AA37" s="70">
        <v>14</v>
      </c>
      <c r="AB37" s="71">
        <v>4.5871559633027525E-2</v>
      </c>
      <c r="AC37" s="70">
        <v>5</v>
      </c>
      <c r="AD37" s="71">
        <v>0.82568807339449546</v>
      </c>
      <c r="AE37" s="70">
        <v>90</v>
      </c>
      <c r="AF37" s="71">
        <v>1</v>
      </c>
      <c r="AG37" s="72">
        <v>109</v>
      </c>
      <c r="AJ37" s="2249"/>
      <c r="AK37" s="885" t="s">
        <v>42</v>
      </c>
      <c r="AL37" s="886">
        <v>0.140625</v>
      </c>
      <c r="AM37" s="887">
        <v>18</v>
      </c>
      <c r="AN37" s="886">
        <v>0</v>
      </c>
      <c r="AO37" s="887">
        <v>0</v>
      </c>
      <c r="AP37" s="886">
        <v>0.859375</v>
      </c>
      <c r="AQ37" s="887">
        <v>110</v>
      </c>
      <c r="AR37" s="886">
        <v>1</v>
      </c>
      <c r="AS37" s="887">
        <v>128</v>
      </c>
      <c r="AT37" s="877"/>
    </row>
    <row r="38" spans="2:46" ht="15.75" thickTop="1"/>
    <row r="42" spans="2:46">
      <c r="J42" s="1323">
        <v>8.9361702127659579E-2</v>
      </c>
      <c r="K42" s="1323">
        <v>9.1194968553459113E-2</v>
      </c>
      <c r="L42" s="1323">
        <v>0.12064343163538874</v>
      </c>
      <c r="M42" s="1324">
        <v>0.10648148148148148</v>
      </c>
    </row>
    <row r="43" spans="2:46">
      <c r="J43" s="1323">
        <v>4.2553191489361703E-3</v>
      </c>
      <c r="K43" s="1323">
        <v>2.8301886792452834E-2</v>
      </c>
      <c r="L43" s="1323">
        <v>2.9490616621983913E-2</v>
      </c>
      <c r="M43" s="1324">
        <v>1.6203703703703703E-2</v>
      </c>
    </row>
    <row r="44" spans="2:46">
      <c r="J44" s="1323">
        <v>0.90638297872340412</v>
      </c>
      <c r="K44" s="1323">
        <v>0.88050314465408808</v>
      </c>
      <c r="L44" s="1323">
        <v>0.84986595174262736</v>
      </c>
      <c r="M44" s="1324">
        <v>0.87731481481481477</v>
      </c>
    </row>
    <row r="46" spans="2:46">
      <c r="J46" s="262">
        <f>J42*100</f>
        <v>8.9361702127659584</v>
      </c>
      <c r="K46" s="262">
        <f t="shared" ref="K46:M46" si="0">K42*100</f>
        <v>9.1194968553459113</v>
      </c>
      <c r="L46" s="262">
        <f t="shared" si="0"/>
        <v>12.064343163538874</v>
      </c>
      <c r="M46" s="262">
        <f t="shared" si="0"/>
        <v>10.648148148148149</v>
      </c>
    </row>
    <row r="47" spans="2:46">
      <c r="J47" s="262">
        <f t="shared" ref="J47:M48" si="1">J43*100</f>
        <v>0.42553191489361702</v>
      </c>
      <c r="K47" s="262">
        <f t="shared" si="1"/>
        <v>2.8301886792452833</v>
      </c>
      <c r="L47" s="262">
        <f t="shared" si="1"/>
        <v>2.9490616621983912</v>
      </c>
      <c r="M47" s="262">
        <f t="shared" si="1"/>
        <v>1.6203703703703702</v>
      </c>
    </row>
    <row r="48" spans="2:46">
      <c r="J48" s="262">
        <f t="shared" si="1"/>
        <v>90.638297872340416</v>
      </c>
      <c r="K48" s="262">
        <f t="shared" si="1"/>
        <v>88.050314465408803</v>
      </c>
      <c r="L48" s="262">
        <f t="shared" si="1"/>
        <v>84.986595174262732</v>
      </c>
      <c r="M48" s="262">
        <f t="shared" si="1"/>
        <v>87.731481481481481</v>
      </c>
    </row>
  </sheetData>
  <mergeCells count="69">
    <mergeCell ref="A1:H1"/>
    <mergeCell ref="A2:B4"/>
    <mergeCell ref="C3:D3"/>
    <mergeCell ref="E3:F3"/>
    <mergeCell ref="G3:H3"/>
    <mergeCell ref="A22:A24"/>
    <mergeCell ref="A25:A26"/>
    <mergeCell ref="A27:A28"/>
    <mergeCell ref="C2:J2"/>
    <mergeCell ref="I3:J3"/>
    <mergeCell ref="A5:B5"/>
    <mergeCell ref="A6:A10"/>
    <mergeCell ref="A11:A12"/>
    <mergeCell ref="A13:A14"/>
    <mergeCell ref="A15:A18"/>
    <mergeCell ref="A19:A21"/>
    <mergeCell ref="M23:M25"/>
    <mergeCell ref="M29:M30"/>
    <mergeCell ref="M31:M34"/>
    <mergeCell ref="M35:M37"/>
    <mergeCell ref="O2:V2"/>
    <mergeCell ref="O3:P3"/>
    <mergeCell ref="Q3:R3"/>
    <mergeCell ref="S3:T3"/>
    <mergeCell ref="U3:V3"/>
    <mergeCell ref="M5:N5"/>
    <mergeCell ref="M2:N4"/>
    <mergeCell ref="M6:M10"/>
    <mergeCell ref="M11:M12"/>
    <mergeCell ref="M13:M14"/>
    <mergeCell ref="M15:M18"/>
    <mergeCell ref="X35:X37"/>
    <mergeCell ref="X19:X22"/>
    <mergeCell ref="M1:V1"/>
    <mergeCell ref="X1:AG1"/>
    <mergeCell ref="X2:Y4"/>
    <mergeCell ref="Z2:AG2"/>
    <mergeCell ref="Z3:AA3"/>
    <mergeCell ref="AB3:AC3"/>
    <mergeCell ref="AD3:AE3"/>
    <mergeCell ref="AF3:AG3"/>
    <mergeCell ref="M19:M22"/>
    <mergeCell ref="X5:Y5"/>
    <mergeCell ref="X6:X10"/>
    <mergeCell ref="X11:X12"/>
    <mergeCell ref="X13:X14"/>
    <mergeCell ref="X15:X18"/>
    <mergeCell ref="AJ29:AJ30"/>
    <mergeCell ref="AJ31:AJ34"/>
    <mergeCell ref="X23:X25"/>
    <mergeCell ref="X26:X28"/>
    <mergeCell ref="X29:X30"/>
    <mergeCell ref="X31:X34"/>
    <mergeCell ref="AJ35:AJ37"/>
    <mergeCell ref="AJ1:AS1"/>
    <mergeCell ref="AJ2:AK4"/>
    <mergeCell ref="AL2:AS2"/>
    <mergeCell ref="AL3:AM3"/>
    <mergeCell ref="AN3:AO3"/>
    <mergeCell ref="AP3:AQ3"/>
    <mergeCell ref="AR3:AS3"/>
    <mergeCell ref="AJ5:AK5"/>
    <mergeCell ref="AJ6:AJ10"/>
    <mergeCell ref="AJ11:AJ12"/>
    <mergeCell ref="AJ13:AJ14"/>
    <mergeCell ref="AJ15:AJ18"/>
    <mergeCell ref="AJ19:AJ22"/>
    <mergeCell ref="AJ23:AJ25"/>
    <mergeCell ref="AJ26:AJ28"/>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4" tint="0.39997558519241921"/>
  </sheetPr>
  <dimension ref="A1:R82"/>
  <sheetViews>
    <sheetView topLeftCell="B1" zoomScaleNormal="100" workbookViewId="0">
      <selection activeCell="T24" sqref="T24"/>
    </sheetView>
  </sheetViews>
  <sheetFormatPr baseColWidth="10" defaultColWidth="9.140625" defaultRowHeight="15"/>
  <cols>
    <col min="1" max="2" width="22.7109375" customWidth="1"/>
    <col min="3" max="8" width="13.5703125" customWidth="1"/>
    <col min="11" max="11" width="37.140625" bestFit="1" customWidth="1"/>
    <col min="17" max="17" width="46.28515625" bestFit="1" customWidth="1"/>
  </cols>
  <sheetData>
    <row r="1" spans="1:18" ht="18">
      <c r="A1" s="74" t="s">
        <v>248</v>
      </c>
    </row>
    <row r="4" spans="1:18">
      <c r="A4" s="73" t="s">
        <v>250</v>
      </c>
    </row>
    <row r="5" spans="1:18" ht="15.75" thickBot="1">
      <c r="J5" s="1313"/>
    </row>
    <row r="6" spans="1:18" ht="85.5" thickTop="1">
      <c r="A6" s="2310">
        <v>2017</v>
      </c>
      <c r="B6" s="2310"/>
      <c r="C6" s="1201" t="s">
        <v>447</v>
      </c>
      <c r="D6" s="1201" t="s">
        <v>136</v>
      </c>
      <c r="E6" s="1201" t="s">
        <v>137</v>
      </c>
      <c r="F6" s="1201" t="s">
        <v>138</v>
      </c>
      <c r="G6" s="2312" t="s">
        <v>139</v>
      </c>
      <c r="H6" s="2312"/>
    </row>
    <row r="7" spans="1:18" ht="15" customHeight="1" thickBot="1">
      <c r="A7" s="2311"/>
      <c r="B7" s="2311"/>
      <c r="C7" s="867" t="s">
        <v>648</v>
      </c>
      <c r="D7" s="867" t="s">
        <v>648</v>
      </c>
      <c r="E7" s="867" t="s">
        <v>648</v>
      </c>
      <c r="F7" s="867" t="s">
        <v>648</v>
      </c>
      <c r="G7" s="867" t="s">
        <v>648</v>
      </c>
      <c r="H7" s="867" t="s">
        <v>519</v>
      </c>
    </row>
    <row r="8" spans="1:18" ht="15" customHeight="1" thickTop="1">
      <c r="A8" s="868" t="s">
        <v>392</v>
      </c>
      <c r="B8" s="869" t="s">
        <v>65</v>
      </c>
      <c r="C8" s="870">
        <v>6.0139211136890935</v>
      </c>
      <c r="D8" s="870">
        <v>5.9860788863109047</v>
      </c>
      <c r="E8" s="870">
        <v>6.2134570765661303</v>
      </c>
      <c r="F8" s="870">
        <v>6.1716937354988435</v>
      </c>
      <c r="G8" s="870">
        <v>5.5498839907192563</v>
      </c>
      <c r="H8" s="871">
        <v>434</v>
      </c>
    </row>
    <row r="9" spans="1:18" ht="27.95" customHeight="1" thickBot="1">
      <c r="A9" s="2308" t="s">
        <v>8</v>
      </c>
      <c r="B9" s="1199" t="s">
        <v>397</v>
      </c>
      <c r="C9" s="873">
        <v>5.9271255060728736</v>
      </c>
      <c r="D9" s="873">
        <v>5.8785425101214557</v>
      </c>
      <c r="E9" s="873">
        <v>6.2145748987854228</v>
      </c>
      <c r="F9" s="873">
        <v>6.1133603238866394</v>
      </c>
      <c r="G9" s="873">
        <v>5.3117408906882542</v>
      </c>
      <c r="H9" s="874">
        <v>249</v>
      </c>
    </row>
    <row r="10" spans="1:18" ht="15" customHeight="1" thickTop="1" thickBot="1">
      <c r="A10" s="2308"/>
      <c r="B10" s="1199" t="s">
        <v>395</v>
      </c>
      <c r="C10" s="873">
        <v>6.1666666666666679</v>
      </c>
      <c r="D10" s="873">
        <v>6.1354166666666679</v>
      </c>
      <c r="E10" s="873">
        <v>6.1770833333333321</v>
      </c>
      <c r="F10" s="873">
        <v>6.1770833333333339</v>
      </c>
      <c r="G10" s="873">
        <v>5.625</v>
      </c>
      <c r="H10" s="874">
        <v>97</v>
      </c>
      <c r="P10" t="s">
        <v>1605</v>
      </c>
      <c r="Q10" s="275" t="s">
        <v>1556</v>
      </c>
      <c r="R10" s="870">
        <v>6.0139211136890935</v>
      </c>
    </row>
    <row r="11" spans="1:18" ht="15" customHeight="1" thickTop="1" thickBot="1">
      <c r="A11" s="2308"/>
      <c r="B11" s="1199" t="s">
        <v>393</v>
      </c>
      <c r="C11" s="873">
        <v>6.2127659574468082</v>
      </c>
      <c r="D11" s="873">
        <v>6.2553191489361692</v>
      </c>
      <c r="E11" s="873">
        <v>6.4255319148936163</v>
      </c>
      <c r="F11" s="873">
        <v>6.5319148936170226</v>
      </c>
      <c r="G11" s="873">
        <v>6.127659574468086</v>
      </c>
      <c r="H11" s="874">
        <v>47</v>
      </c>
      <c r="P11" t="s">
        <v>1646</v>
      </c>
      <c r="Q11" s="275" t="s">
        <v>491</v>
      </c>
      <c r="R11" s="870">
        <v>6.2134570765661303</v>
      </c>
    </row>
    <row r="12" spans="1:18" ht="15" customHeight="1" thickTop="1" thickBot="1">
      <c r="A12" s="2308"/>
      <c r="B12" s="1199" t="s">
        <v>394</v>
      </c>
      <c r="C12" s="873">
        <v>5.8611111111111098</v>
      </c>
      <c r="D12" s="873">
        <v>5.8888888888888875</v>
      </c>
      <c r="E12" s="873">
        <v>5.9722222222222214</v>
      </c>
      <c r="F12" s="873">
        <v>6</v>
      </c>
      <c r="G12" s="873">
        <v>6.1944444444444446</v>
      </c>
      <c r="H12" s="874">
        <v>36</v>
      </c>
      <c r="P12" t="s">
        <v>1647</v>
      </c>
      <c r="Q12" s="274" t="s">
        <v>1555</v>
      </c>
      <c r="R12" s="870">
        <v>6.1716937354988435</v>
      </c>
    </row>
    <row r="13" spans="1:18" ht="15" customHeight="1" thickTop="1" thickBot="1">
      <c r="A13" s="2308"/>
      <c r="B13" s="1199" t="s">
        <v>396</v>
      </c>
      <c r="C13" s="873">
        <v>6.6</v>
      </c>
      <c r="D13" s="873">
        <v>6.6</v>
      </c>
      <c r="E13" s="873">
        <v>6.6</v>
      </c>
      <c r="F13" s="873">
        <v>6.8</v>
      </c>
      <c r="G13" s="873">
        <v>5.8</v>
      </c>
      <c r="H13" s="874">
        <v>5</v>
      </c>
      <c r="P13" t="s">
        <v>1394</v>
      </c>
      <c r="Q13" s="275" t="s">
        <v>490</v>
      </c>
      <c r="R13" s="870">
        <v>5.9860788863109047</v>
      </c>
    </row>
    <row r="14" spans="1:18" ht="15" customHeight="1" thickTop="1">
      <c r="A14" s="2308" t="s">
        <v>9</v>
      </c>
      <c r="B14" s="1199" t="s">
        <v>11</v>
      </c>
      <c r="C14" s="873">
        <v>6.0340314136125706</v>
      </c>
      <c r="D14" s="873">
        <v>5.9816753926701578</v>
      </c>
      <c r="E14" s="873">
        <v>6.2251308900523554</v>
      </c>
      <c r="F14" s="873">
        <v>6.1937172774869191</v>
      </c>
      <c r="G14" s="873">
        <v>5.5104712041884829</v>
      </c>
      <c r="H14" s="874">
        <v>384</v>
      </c>
      <c r="P14" t="s">
        <v>1648</v>
      </c>
      <c r="Q14" s="276" t="s">
        <v>492</v>
      </c>
      <c r="R14" s="870">
        <v>5.5498839907192563</v>
      </c>
    </row>
    <row r="15" spans="1:18" ht="15" customHeight="1">
      <c r="A15" s="2308"/>
      <c r="B15" s="1199" t="s">
        <v>10</v>
      </c>
      <c r="C15" s="873">
        <v>5.8571428571428568</v>
      </c>
      <c r="D15" s="873">
        <v>6.0204081632653068</v>
      </c>
      <c r="E15" s="873">
        <v>6.1224489795918391</v>
      </c>
      <c r="F15" s="873">
        <v>6.0000000000000009</v>
      </c>
      <c r="G15" s="873">
        <v>5.8571428571428568</v>
      </c>
      <c r="H15" s="874">
        <v>50</v>
      </c>
    </row>
    <row r="16" spans="1:18" ht="15" customHeight="1">
      <c r="A16" s="2308" t="s">
        <v>521</v>
      </c>
      <c r="B16" s="1199" t="s">
        <v>12</v>
      </c>
      <c r="C16" s="873">
        <v>5.7391304347826093</v>
      </c>
      <c r="D16" s="873">
        <v>5.8260869565217384</v>
      </c>
      <c r="E16" s="873">
        <v>5.8695652173913055</v>
      </c>
      <c r="F16" s="873">
        <v>6.1304347826086962</v>
      </c>
      <c r="G16" s="873">
        <v>5.3913043478260878</v>
      </c>
      <c r="H16" s="874">
        <v>23</v>
      </c>
    </row>
    <row r="17" spans="1:18" ht="57" customHeight="1" thickBot="1">
      <c r="A17" s="2308"/>
      <c r="B17" s="1199" t="s">
        <v>13</v>
      </c>
      <c r="C17" s="873">
        <v>6.0294117647058822</v>
      </c>
      <c r="D17" s="873">
        <v>5.9950980392156881</v>
      </c>
      <c r="E17" s="873">
        <v>6.2328431372549016</v>
      </c>
      <c r="F17" s="873">
        <v>6.1740196078431362</v>
      </c>
      <c r="G17" s="873">
        <v>5.5588235294117601</v>
      </c>
      <c r="H17" s="874">
        <v>410</v>
      </c>
    </row>
    <row r="18" spans="1:18" ht="15" customHeight="1" thickTop="1" thickBot="1">
      <c r="A18" s="2308" t="s">
        <v>14</v>
      </c>
      <c r="B18" s="1199" t="s">
        <v>15</v>
      </c>
      <c r="C18" s="873">
        <v>6.1194029850746263</v>
      </c>
      <c r="D18" s="873">
        <v>6.0298507462686555</v>
      </c>
      <c r="E18" s="873">
        <v>6.3731343283582076</v>
      </c>
      <c r="F18" s="873">
        <v>6.4029850746268648</v>
      </c>
      <c r="G18" s="873">
        <v>5.477611940298508</v>
      </c>
      <c r="H18" s="874">
        <v>68</v>
      </c>
      <c r="Q18" s="275" t="s">
        <v>493</v>
      </c>
      <c r="R18" s="870">
        <v>6.0139211136890935</v>
      </c>
    </row>
    <row r="19" spans="1:18" ht="27.95" customHeight="1" thickTop="1" thickBot="1">
      <c r="A19" s="2308"/>
      <c r="B19" s="1199" t="s">
        <v>16</v>
      </c>
      <c r="C19" s="873">
        <v>5.9774436090225542</v>
      </c>
      <c r="D19" s="873">
        <v>5.9849624060150397</v>
      </c>
      <c r="E19" s="873">
        <v>6.1578947368421062</v>
      </c>
      <c r="F19" s="873">
        <v>6.1428571428571441</v>
      </c>
      <c r="G19" s="873">
        <v>5.6390977443609023</v>
      </c>
      <c r="H19" s="874">
        <v>134</v>
      </c>
      <c r="Q19" s="275" t="s">
        <v>496</v>
      </c>
      <c r="R19" s="870">
        <v>6.2134570765661303</v>
      </c>
    </row>
    <row r="20" spans="1:18" ht="27.95" customHeight="1" thickTop="1" thickBot="1">
      <c r="A20" s="2308"/>
      <c r="B20" s="1199" t="s">
        <v>17</v>
      </c>
      <c r="C20" s="873">
        <v>5.9752066115702478</v>
      </c>
      <c r="D20" s="873">
        <v>5.8760330578512372</v>
      </c>
      <c r="E20" s="873">
        <v>6.3223140495867778</v>
      </c>
      <c r="F20" s="873">
        <v>6.1487603305785106</v>
      </c>
      <c r="G20" s="873">
        <v>5.685950413223142</v>
      </c>
      <c r="H20" s="874">
        <v>121</v>
      </c>
      <c r="Q20" s="274" t="s">
        <v>494</v>
      </c>
      <c r="R20" s="870">
        <v>6.1716937354988435</v>
      </c>
    </row>
    <row r="21" spans="1:18" ht="15" customHeight="1" thickTop="1" thickBot="1">
      <c r="A21" s="2308"/>
      <c r="B21" s="1199" t="s">
        <v>18</v>
      </c>
      <c r="C21" s="873">
        <v>6.0363636363636362</v>
      </c>
      <c r="D21" s="873">
        <v>6.0818181818181829</v>
      </c>
      <c r="E21" s="873">
        <v>6.0636363636363617</v>
      </c>
      <c r="F21" s="873">
        <v>6.0909090909090899</v>
      </c>
      <c r="G21" s="873">
        <v>5.3363636363636395</v>
      </c>
      <c r="H21" s="874">
        <v>111</v>
      </c>
      <c r="Q21" s="275" t="s">
        <v>495</v>
      </c>
      <c r="R21" s="870">
        <v>5.9860788863109047</v>
      </c>
    </row>
    <row r="22" spans="1:18" ht="15" customHeight="1" thickTop="1">
      <c r="A22" s="2308" t="s">
        <v>525</v>
      </c>
      <c r="B22" s="1199" t="s">
        <v>223</v>
      </c>
      <c r="C22" s="873">
        <v>6.1469194312796205</v>
      </c>
      <c r="D22" s="873">
        <v>6.1611374407582913</v>
      </c>
      <c r="E22" s="873">
        <v>6.3364928909952605</v>
      </c>
      <c r="F22" s="873">
        <v>6.3127962085308029</v>
      </c>
      <c r="G22" s="873">
        <v>5.7440758293838847</v>
      </c>
      <c r="H22" s="874">
        <v>211</v>
      </c>
      <c r="Q22" s="276" t="s">
        <v>185</v>
      </c>
      <c r="R22" s="870">
        <v>5.5498839907192563</v>
      </c>
    </row>
    <row r="23" spans="1:18" ht="15" customHeight="1">
      <c r="A23" s="2308"/>
      <c r="B23" s="1199" t="s">
        <v>27</v>
      </c>
      <c r="C23" s="873">
        <v>5.841463414634144</v>
      </c>
      <c r="D23" s="873">
        <v>5.7926829268292668</v>
      </c>
      <c r="E23" s="873">
        <v>6.1829268292682933</v>
      </c>
      <c r="F23" s="873">
        <v>6.0182926829268286</v>
      </c>
      <c r="G23" s="873">
        <v>5.3048780487804867</v>
      </c>
      <c r="H23" s="874">
        <v>164</v>
      </c>
      <c r="Q23" s="276"/>
    </row>
    <row r="24" spans="1:18" ht="27.95" customHeight="1">
      <c r="A24" s="2308"/>
      <c r="B24" s="1199" t="s">
        <v>526</v>
      </c>
      <c r="C24" s="873">
        <v>6.2553191489361692</v>
      </c>
      <c r="D24" s="873">
        <v>6.0638297872340434</v>
      </c>
      <c r="E24" s="873">
        <v>6.0425531914893602</v>
      </c>
      <c r="F24" s="873">
        <v>6.2978723404255303</v>
      </c>
      <c r="G24" s="873">
        <v>5.5744680851063828</v>
      </c>
      <c r="H24" s="874">
        <v>47</v>
      </c>
    </row>
    <row r="25" spans="1:18" ht="15" customHeight="1">
      <c r="A25" s="2308"/>
      <c r="B25" s="1199" t="s">
        <v>527</v>
      </c>
      <c r="C25" s="873">
        <v>4.7777777777777777</v>
      </c>
      <c r="D25" s="873">
        <v>5</v>
      </c>
      <c r="E25" s="873">
        <v>4.7777777777777777</v>
      </c>
      <c r="F25" s="873">
        <v>5</v>
      </c>
      <c r="G25" s="873">
        <v>5.333333333333333</v>
      </c>
      <c r="H25" s="874">
        <v>9</v>
      </c>
    </row>
    <row r="26" spans="1:18" ht="15" customHeight="1">
      <c r="A26" s="2308" t="s">
        <v>24</v>
      </c>
      <c r="B26" s="1199" t="s">
        <v>27</v>
      </c>
      <c r="C26" s="873">
        <v>6.005509641873279</v>
      </c>
      <c r="D26" s="873">
        <v>5.9889807162534421</v>
      </c>
      <c r="E26" s="873">
        <v>6.269972451790629</v>
      </c>
      <c r="F26" s="873">
        <v>6.1763085399449045</v>
      </c>
      <c r="G26" s="873">
        <v>5.5619834710743792</v>
      </c>
      <c r="H26" s="874">
        <v>364</v>
      </c>
    </row>
    <row r="27" spans="1:18" ht="15" customHeight="1">
      <c r="A27" s="2308"/>
      <c r="B27" s="1199" t="s">
        <v>26</v>
      </c>
      <c r="C27" s="873">
        <v>6.204081632653061</v>
      </c>
      <c r="D27" s="873">
        <v>6</v>
      </c>
      <c r="E27" s="873">
        <v>5.9795918367346923</v>
      </c>
      <c r="F27" s="873">
        <v>6.204081632653061</v>
      </c>
      <c r="G27" s="873">
        <v>5.5102040816326516</v>
      </c>
      <c r="H27" s="874">
        <v>50</v>
      </c>
    </row>
    <row r="28" spans="1:18" ht="15" customHeight="1">
      <c r="A28" s="2308"/>
      <c r="B28" s="1199" t="s">
        <v>25</v>
      </c>
      <c r="C28" s="873">
        <v>5.6842105263157894</v>
      </c>
      <c r="D28" s="873">
        <v>5.8947368421052637</v>
      </c>
      <c r="E28" s="873">
        <v>5.7368421052631575</v>
      </c>
      <c r="F28" s="873">
        <v>6</v>
      </c>
      <c r="G28" s="873">
        <v>5.4210526315789469</v>
      </c>
      <c r="H28" s="874">
        <v>20</v>
      </c>
    </row>
    <row r="29" spans="1:18" ht="15" customHeight="1">
      <c r="A29" s="2308" t="s">
        <v>522</v>
      </c>
      <c r="B29" s="1199" t="s">
        <v>29</v>
      </c>
      <c r="C29" s="873">
        <v>6.1658536585365864</v>
      </c>
      <c r="D29" s="873">
        <v>6.1365853658536578</v>
      </c>
      <c r="E29" s="873">
        <v>6.2682926829268277</v>
      </c>
      <c r="F29" s="873">
        <v>6.2487804878048792</v>
      </c>
      <c r="G29" s="873">
        <v>5.6731707317073177</v>
      </c>
      <c r="H29" s="874">
        <v>207</v>
      </c>
      <c r="R29" s="262"/>
    </row>
    <row r="30" spans="1:18" ht="15" customHeight="1">
      <c r="A30" s="2308"/>
      <c r="B30" s="1199" t="s">
        <v>30</v>
      </c>
      <c r="C30" s="873">
        <v>5.8124999999999991</v>
      </c>
      <c r="D30" s="873">
        <v>5.6875</v>
      </c>
      <c r="E30" s="873">
        <v>5.875</v>
      </c>
      <c r="F30" s="873">
        <v>6.0625</v>
      </c>
      <c r="G30" s="873">
        <v>6.1875</v>
      </c>
      <c r="H30" s="874">
        <v>16</v>
      </c>
      <c r="R30" s="262"/>
    </row>
    <row r="31" spans="1:18" ht="15" customHeight="1">
      <c r="A31" s="2308"/>
      <c r="B31" s="1199" t="s">
        <v>31</v>
      </c>
      <c r="C31" s="873">
        <v>5.8809523809523849</v>
      </c>
      <c r="D31" s="873">
        <v>5.8619047619047615</v>
      </c>
      <c r="E31" s="873">
        <v>6.1857142857142859</v>
      </c>
      <c r="F31" s="873">
        <v>6.1047619047619079</v>
      </c>
      <c r="G31" s="873">
        <v>5.3809523809523787</v>
      </c>
      <c r="H31" s="874">
        <v>211</v>
      </c>
      <c r="R31" s="262"/>
    </row>
    <row r="32" spans="1:18" ht="15" customHeight="1">
      <c r="A32" s="2308" t="s">
        <v>523</v>
      </c>
      <c r="B32" s="1199" t="s">
        <v>34</v>
      </c>
      <c r="C32" s="873">
        <v>6.0257352941176467</v>
      </c>
      <c r="D32" s="873">
        <v>6.0110294117647092</v>
      </c>
      <c r="E32" s="873">
        <v>6.2058823529411802</v>
      </c>
      <c r="F32" s="873">
        <v>6.1176470588235334</v>
      </c>
      <c r="G32" s="873">
        <v>5.4191176470588225</v>
      </c>
      <c r="H32" s="874">
        <v>272</v>
      </c>
      <c r="R32" s="262"/>
    </row>
    <row r="33" spans="1:18" ht="15" customHeight="1">
      <c r="A33" s="2308"/>
      <c r="B33" s="1199" t="s">
        <v>33</v>
      </c>
      <c r="C33" s="873">
        <v>5.9937106918238987</v>
      </c>
      <c r="D33" s="873">
        <v>5.943396226415091</v>
      </c>
      <c r="E33" s="873">
        <v>6.2264150943396208</v>
      </c>
      <c r="F33" s="873">
        <v>6.2641509433962268</v>
      </c>
      <c r="G33" s="873">
        <v>5.7735849056603783</v>
      </c>
      <c r="H33" s="874">
        <v>159</v>
      </c>
      <c r="Q33" s="275" t="s">
        <v>496</v>
      </c>
      <c r="R33" s="262"/>
    </row>
    <row r="34" spans="1:18" ht="15" customHeight="1">
      <c r="A34" s="2308" t="s">
        <v>517</v>
      </c>
      <c r="B34" s="1199" t="s">
        <v>39</v>
      </c>
      <c r="C34" s="873">
        <v>5.989051094890514</v>
      </c>
      <c r="D34" s="873">
        <v>5.9781021897810227</v>
      </c>
      <c r="E34" s="873">
        <v>6.1970802919708072</v>
      </c>
      <c r="F34" s="873">
        <v>6.2080291970802914</v>
      </c>
      <c r="G34" s="873">
        <v>5.6934306569343018</v>
      </c>
      <c r="H34" s="874">
        <v>276</v>
      </c>
      <c r="Q34" s="275" t="s">
        <v>494</v>
      </c>
    </row>
    <row r="35" spans="1:18" ht="15" customHeight="1">
      <c r="A35" s="2308"/>
      <c r="B35" s="1199" t="s">
        <v>36</v>
      </c>
      <c r="C35" s="873">
        <v>5.8255813953488351</v>
      </c>
      <c r="D35" s="873">
        <v>5.779069767441861</v>
      </c>
      <c r="E35" s="873">
        <v>6.1511627906976747</v>
      </c>
      <c r="F35" s="873">
        <v>5.9418604651162816</v>
      </c>
      <c r="G35" s="873">
        <v>5.1860465116279082</v>
      </c>
      <c r="H35" s="874">
        <v>86</v>
      </c>
      <c r="Q35" s="274" t="s">
        <v>493</v>
      </c>
    </row>
    <row r="36" spans="1:18" ht="27.95" customHeight="1">
      <c r="A36" s="2308"/>
      <c r="B36" s="1199" t="s">
        <v>37</v>
      </c>
      <c r="C36" s="873">
        <v>6.3829787234042552</v>
      </c>
      <c r="D36" s="873">
        <v>6.2553191489361684</v>
      </c>
      <c r="E36" s="873">
        <v>6.3404255319148932</v>
      </c>
      <c r="F36" s="873">
        <v>6.3829787234042552</v>
      </c>
      <c r="G36" s="873">
        <v>5.4893617021276597</v>
      </c>
      <c r="H36" s="874">
        <v>48</v>
      </c>
      <c r="Q36" s="275" t="s">
        <v>495</v>
      </c>
    </row>
    <row r="37" spans="1:18" ht="15" customHeight="1">
      <c r="A37" s="2308"/>
      <c r="B37" s="1199" t="s">
        <v>38</v>
      </c>
      <c r="C37" s="873">
        <v>6.2499999999999991</v>
      </c>
      <c r="D37" s="873">
        <v>6.291666666666667</v>
      </c>
      <c r="E37" s="873">
        <v>6.3749999999999991</v>
      </c>
      <c r="F37" s="873">
        <v>6.166666666666667</v>
      </c>
      <c r="G37" s="873">
        <v>5.333333333333333</v>
      </c>
      <c r="H37" s="874">
        <v>24</v>
      </c>
      <c r="Q37" s="276" t="s">
        <v>185</v>
      </c>
    </row>
    <row r="38" spans="1:18" ht="24.95" customHeight="1">
      <c r="A38" s="2308" t="s">
        <v>524</v>
      </c>
      <c r="B38" s="1199" t="s">
        <v>40</v>
      </c>
      <c r="C38" s="873">
        <v>5.9221556886227544</v>
      </c>
      <c r="D38" s="873">
        <v>5.8562874251496995</v>
      </c>
      <c r="E38" s="873">
        <v>6.1257485029940133</v>
      </c>
      <c r="F38" s="873">
        <v>6.143712574850297</v>
      </c>
      <c r="G38" s="873">
        <v>5.5868263473053901</v>
      </c>
      <c r="H38" s="874">
        <v>167</v>
      </c>
    </row>
    <row r="39" spans="1:18" ht="24.95" customHeight="1">
      <c r="A39" s="2308"/>
      <c r="B39" s="1199" t="s">
        <v>41</v>
      </c>
      <c r="C39" s="873">
        <v>6.0948905109489067</v>
      </c>
      <c r="D39" s="873">
        <v>6.0437956204379546</v>
      </c>
      <c r="E39" s="873">
        <v>6.2481751824817531</v>
      </c>
      <c r="F39" s="873">
        <v>6.2262773722627758</v>
      </c>
      <c r="G39" s="873">
        <v>5.6058394160583953</v>
      </c>
      <c r="H39" s="874">
        <v>137</v>
      </c>
    </row>
    <row r="40" spans="1:18" ht="24.95" customHeight="1" thickBot="1">
      <c r="A40" s="2309"/>
      <c r="B40" s="1200" t="s">
        <v>42</v>
      </c>
      <c r="C40" s="875">
        <v>6.0472440944881889</v>
      </c>
      <c r="D40" s="875">
        <v>6.0944881889763796</v>
      </c>
      <c r="E40" s="875">
        <v>6.2913385826771631</v>
      </c>
      <c r="F40" s="875">
        <v>6.1496062992125955</v>
      </c>
      <c r="G40" s="875">
        <v>5.4409448818897621</v>
      </c>
      <c r="H40" s="876">
        <v>128</v>
      </c>
    </row>
    <row r="41" spans="1:18" ht="15.75" thickTop="1"/>
    <row r="45" spans="1:18">
      <c r="A45" s="73"/>
      <c r="R45" s="262"/>
    </row>
    <row r="46" spans="1:18">
      <c r="A46" s="73"/>
      <c r="R46" s="262"/>
    </row>
    <row r="47" spans="1:18">
      <c r="A47" s="73"/>
      <c r="R47" s="262"/>
    </row>
    <row r="48" spans="1:18">
      <c r="A48" s="866"/>
      <c r="J48" s="262"/>
    </row>
    <row r="49" spans="1:10">
      <c r="A49" s="866"/>
      <c r="J49" s="262"/>
    </row>
    <row r="50" spans="1:10">
      <c r="A50" s="866"/>
    </row>
    <row r="51" spans="1:10">
      <c r="A51" s="866"/>
    </row>
    <row r="52" spans="1:10">
      <c r="A52" s="866"/>
    </row>
    <row r="53" spans="1:10">
      <c r="A53" s="866"/>
    </row>
    <row r="54" spans="1:10">
      <c r="A54" s="866"/>
    </row>
    <row r="55" spans="1:10">
      <c r="A55" s="866"/>
    </row>
    <row r="56" spans="1:10">
      <c r="A56" s="866"/>
    </row>
    <row r="57" spans="1:10">
      <c r="A57" s="866"/>
    </row>
    <row r="58" spans="1:10" ht="15" customHeight="1">
      <c r="A58" s="866"/>
    </row>
    <row r="59" spans="1:10">
      <c r="A59" s="866"/>
    </row>
    <row r="60" spans="1:10">
      <c r="A60" s="866"/>
    </row>
    <row r="61" spans="1:10">
      <c r="A61" s="866"/>
    </row>
    <row r="62" spans="1:10">
      <c r="A62" s="866"/>
    </row>
    <row r="63" spans="1:10">
      <c r="A63" s="866"/>
    </row>
    <row r="64" spans="1:10">
      <c r="A64" s="866"/>
    </row>
    <row r="65" spans="1:1">
      <c r="A65" s="866"/>
    </row>
    <row r="66" spans="1:1">
      <c r="A66" s="866"/>
    </row>
    <row r="67" spans="1:1">
      <c r="A67" s="866"/>
    </row>
    <row r="68" spans="1:1">
      <c r="A68" s="866"/>
    </row>
    <row r="69" spans="1:1">
      <c r="A69" s="866"/>
    </row>
    <row r="70" spans="1:1">
      <c r="A70" s="866"/>
    </row>
    <row r="71" spans="1:1">
      <c r="A71" s="866"/>
    </row>
    <row r="72" spans="1:1">
      <c r="A72" s="866"/>
    </row>
    <row r="73" spans="1:1">
      <c r="A73" s="866"/>
    </row>
    <row r="74" spans="1:1">
      <c r="A74" s="866"/>
    </row>
    <row r="75" spans="1:1">
      <c r="A75" s="866"/>
    </row>
    <row r="76" spans="1:1" ht="15" customHeight="1">
      <c r="A76" s="866"/>
    </row>
    <row r="77" spans="1:1">
      <c r="A77" s="866"/>
    </row>
    <row r="78" spans="1:1">
      <c r="A78" s="866"/>
    </row>
    <row r="79" spans="1:1">
      <c r="A79" s="866"/>
    </row>
    <row r="80" spans="1:1" ht="15" customHeight="1">
      <c r="A80" s="866"/>
    </row>
    <row r="81" spans="1:1">
      <c r="A81" s="866"/>
    </row>
    <row r="82" spans="1:1">
      <c r="A82" s="866"/>
    </row>
  </sheetData>
  <sortState ref="P10:R14">
    <sortCondition ref="P10:P14"/>
  </sortState>
  <mergeCells count="12">
    <mergeCell ref="A6:B7"/>
    <mergeCell ref="G6:H6"/>
    <mergeCell ref="A9:A13"/>
    <mergeCell ref="A14:A15"/>
    <mergeCell ref="A16:A17"/>
    <mergeCell ref="A34:A37"/>
    <mergeCell ref="A38:A40"/>
    <mergeCell ref="A18:A21"/>
    <mergeCell ref="A22:A25"/>
    <mergeCell ref="A26:A28"/>
    <mergeCell ref="A29:A31"/>
    <mergeCell ref="A32:A33"/>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6DD9FF"/>
  </sheetPr>
  <dimension ref="A1:AA26"/>
  <sheetViews>
    <sheetView topLeftCell="A10" zoomScale="70" zoomScaleNormal="70" workbookViewId="0">
      <selection activeCell="T24" sqref="T24"/>
    </sheetView>
  </sheetViews>
  <sheetFormatPr baseColWidth="10" defaultColWidth="9.140625" defaultRowHeight="15"/>
  <cols>
    <col min="1" max="1" width="11.42578125" customWidth="1"/>
    <col min="2" max="2" width="20.7109375" customWidth="1"/>
    <col min="3" max="8" width="10.28515625" customWidth="1"/>
    <col min="13" max="13" width="23.28515625" customWidth="1"/>
    <col min="14" max="18" width="13.7109375" customWidth="1"/>
    <col min="21" max="21" width="22" customWidth="1"/>
    <col min="22" max="27" width="14.5703125" customWidth="1"/>
  </cols>
  <sheetData>
    <row r="1" spans="1:27">
      <c r="A1" t="s">
        <v>341</v>
      </c>
    </row>
    <row r="2" spans="1:27">
      <c r="A2" t="s">
        <v>344</v>
      </c>
    </row>
    <row r="3" spans="1:27">
      <c r="A3" t="s">
        <v>342</v>
      </c>
    </row>
    <row r="4" spans="1:27">
      <c r="A4" t="s">
        <v>343</v>
      </c>
    </row>
    <row r="5" spans="1:27">
      <c r="A5" t="s">
        <v>345</v>
      </c>
    </row>
    <row r="7" spans="1:27" ht="15.75" thickBot="1">
      <c r="A7" s="2328">
        <v>2016</v>
      </c>
      <c r="B7" s="2328"/>
      <c r="C7" s="2328"/>
      <c r="D7" s="2328"/>
      <c r="E7" s="2328"/>
      <c r="F7" s="2328"/>
      <c r="G7" s="2328"/>
      <c r="H7" s="2328"/>
      <c r="L7" s="2328">
        <v>2014</v>
      </c>
      <c r="M7" s="2328"/>
      <c r="N7" s="2328"/>
      <c r="O7" s="2328"/>
      <c r="P7" s="2328"/>
      <c r="Q7" s="2328"/>
      <c r="R7" s="2328"/>
      <c r="S7" s="2328"/>
    </row>
    <row r="8" spans="1:27" ht="121.5" thickTop="1">
      <c r="A8" s="2321"/>
      <c r="B8" s="2322"/>
      <c r="C8" s="1233" t="s">
        <v>244</v>
      </c>
      <c r="D8" s="320" t="s">
        <v>136</v>
      </c>
      <c r="E8" s="320" t="s">
        <v>137</v>
      </c>
      <c r="F8" s="320" t="s">
        <v>138</v>
      </c>
      <c r="G8" s="2325" t="s">
        <v>139</v>
      </c>
      <c r="H8" s="2326"/>
      <c r="L8" s="2329"/>
      <c r="M8" s="2330"/>
      <c r="N8" s="1234" t="s">
        <v>443</v>
      </c>
      <c r="O8" s="384" t="s">
        <v>444</v>
      </c>
      <c r="P8" s="384" t="s">
        <v>445</v>
      </c>
      <c r="Q8" s="2333" t="s">
        <v>446</v>
      </c>
      <c r="R8" s="2334"/>
      <c r="T8" s="2314"/>
      <c r="U8" s="2315"/>
      <c r="V8" s="1235" t="s">
        <v>447</v>
      </c>
      <c r="W8" s="397" t="s">
        <v>136</v>
      </c>
      <c r="X8" s="397" t="s">
        <v>137</v>
      </c>
      <c r="Y8" s="397" t="s">
        <v>138</v>
      </c>
      <c r="Z8" s="2318" t="s">
        <v>139</v>
      </c>
      <c r="AA8" s="2319"/>
    </row>
    <row r="9" spans="1:27" ht="15.75" thickBot="1">
      <c r="A9" s="2323"/>
      <c r="B9" s="2324"/>
      <c r="C9" s="75" t="s">
        <v>252</v>
      </c>
      <c r="D9" s="76" t="s">
        <v>252</v>
      </c>
      <c r="E9" s="76" t="s">
        <v>252</v>
      </c>
      <c r="F9" s="76" t="s">
        <v>252</v>
      </c>
      <c r="G9" s="76" t="s">
        <v>252</v>
      </c>
      <c r="H9" s="77" t="s">
        <v>240</v>
      </c>
      <c r="L9" s="2331"/>
      <c r="M9" s="2332"/>
      <c r="N9" s="385" t="s">
        <v>399</v>
      </c>
      <c r="O9" s="386" t="s">
        <v>399</v>
      </c>
      <c r="P9" s="386" t="s">
        <v>399</v>
      </c>
      <c r="Q9" s="386" t="s">
        <v>399</v>
      </c>
      <c r="R9" s="387" t="s">
        <v>391</v>
      </c>
      <c r="T9" s="2316"/>
      <c r="U9" s="2317"/>
      <c r="V9" s="398" t="s">
        <v>252</v>
      </c>
      <c r="W9" s="399" t="s">
        <v>252</v>
      </c>
      <c r="X9" s="399" t="s">
        <v>252</v>
      </c>
      <c r="Y9" s="399" t="s">
        <v>252</v>
      </c>
      <c r="Z9" s="399" t="s">
        <v>252</v>
      </c>
      <c r="AA9" s="400" t="s">
        <v>240</v>
      </c>
    </row>
    <row r="10" spans="1:27" ht="15.75" thickTop="1">
      <c r="A10" s="78" t="s">
        <v>238</v>
      </c>
      <c r="B10" s="79" t="s">
        <v>441</v>
      </c>
      <c r="C10" s="403">
        <v>6.0880503144654092</v>
      </c>
      <c r="D10" s="81">
        <v>5.9678284182305656</v>
      </c>
      <c r="E10" s="81">
        <v>6.2198391420911587</v>
      </c>
      <c r="F10" s="81">
        <v>6.1179624664879304</v>
      </c>
      <c r="G10" s="81">
        <v>5.7640750670241259</v>
      </c>
      <c r="H10" s="82">
        <v>373</v>
      </c>
      <c r="L10" s="388" t="s">
        <v>392</v>
      </c>
      <c r="M10" s="389" t="s">
        <v>65</v>
      </c>
      <c r="N10" s="390">
        <v>6.1659574468085117</v>
      </c>
      <c r="O10" s="391">
        <v>5.8297872340425503</v>
      </c>
      <c r="P10" s="391">
        <v>6.2127659574468082</v>
      </c>
      <c r="Q10" s="391">
        <v>6.2000000000000011</v>
      </c>
      <c r="R10" s="392">
        <v>235</v>
      </c>
      <c r="T10" s="401" t="s">
        <v>435</v>
      </c>
      <c r="U10" s="402" t="s">
        <v>65</v>
      </c>
      <c r="V10" s="403">
        <v>6.0880503144654092</v>
      </c>
      <c r="W10" s="404">
        <v>5.9402515723270453</v>
      </c>
      <c r="X10" s="404">
        <v>6.2327044025157203</v>
      </c>
      <c r="Y10" s="404">
        <v>6.1194968553459121</v>
      </c>
      <c r="Z10" s="404">
        <v>5.4716981132075482</v>
      </c>
      <c r="AA10" s="405">
        <v>318</v>
      </c>
    </row>
    <row r="11" spans="1:27" ht="24">
      <c r="A11" s="2327" t="s">
        <v>8</v>
      </c>
      <c r="B11" s="80" t="s">
        <v>253</v>
      </c>
      <c r="C11" s="407">
        <v>6.0110497237569076</v>
      </c>
      <c r="D11" s="83">
        <v>5.8340611353711758</v>
      </c>
      <c r="E11" s="83">
        <v>6.2008733624454155</v>
      </c>
      <c r="F11" s="83">
        <v>6.1048034934497784</v>
      </c>
      <c r="G11" s="83">
        <v>5.5938864628820939</v>
      </c>
      <c r="H11" s="84">
        <v>229</v>
      </c>
      <c r="L11" s="2335" t="s">
        <v>420</v>
      </c>
      <c r="M11" s="393" t="s">
        <v>397</v>
      </c>
      <c r="N11" s="394">
        <v>6.1021897810218997</v>
      </c>
      <c r="O11" s="395">
        <v>5.6496350364963499</v>
      </c>
      <c r="P11" s="395">
        <v>6.270072992700725</v>
      </c>
      <c r="Q11" s="395">
        <v>6.1094890510948936</v>
      </c>
      <c r="R11" s="396">
        <v>137</v>
      </c>
      <c r="T11" s="2320" t="s">
        <v>8</v>
      </c>
      <c r="U11" s="406" t="s">
        <v>253</v>
      </c>
      <c r="V11" s="407">
        <v>6.0110497237569076</v>
      </c>
      <c r="W11" s="408">
        <v>5.767955801104975</v>
      </c>
      <c r="X11" s="408">
        <v>6.3038674033149142</v>
      </c>
      <c r="Y11" s="408">
        <v>6.1712707182320452</v>
      </c>
      <c r="Z11" s="408">
        <v>5.1767955801104968</v>
      </c>
      <c r="AA11" s="409">
        <v>181</v>
      </c>
    </row>
    <row r="12" spans="1:27">
      <c r="A12" s="2327"/>
      <c r="B12" s="80" t="s">
        <v>254</v>
      </c>
      <c r="C12" s="407">
        <v>6.3218390804597693</v>
      </c>
      <c r="D12" s="83">
        <v>6.28125</v>
      </c>
      <c r="E12" s="83">
        <v>6.1145833333333348</v>
      </c>
      <c r="F12" s="83">
        <v>6.041666666666667</v>
      </c>
      <c r="G12" s="83">
        <v>6.0833333333333357</v>
      </c>
      <c r="H12" s="84">
        <v>96</v>
      </c>
      <c r="L12" s="2335"/>
      <c r="M12" s="393" t="s">
        <v>395</v>
      </c>
      <c r="N12" s="394">
        <v>6.3492063492063471</v>
      </c>
      <c r="O12" s="395">
        <v>6.1269841269841283</v>
      </c>
      <c r="P12" s="395">
        <v>6.0793650793650791</v>
      </c>
      <c r="Q12" s="395">
        <v>6.3492063492063489</v>
      </c>
      <c r="R12" s="396">
        <v>63</v>
      </c>
      <c r="T12" s="2320"/>
      <c r="U12" s="406" t="s">
        <v>254</v>
      </c>
      <c r="V12" s="407">
        <v>6.3218390804597693</v>
      </c>
      <c r="W12" s="408">
        <v>6.2183908045977008</v>
      </c>
      <c r="X12" s="408">
        <v>6.0344827586206877</v>
      </c>
      <c r="Y12" s="408">
        <v>5.9770114942528716</v>
      </c>
      <c r="Z12" s="408">
        <v>5.8275862068965525</v>
      </c>
      <c r="AA12" s="409">
        <v>87</v>
      </c>
    </row>
    <row r="13" spans="1:27" ht="24">
      <c r="A13" s="2327"/>
      <c r="B13" s="80" t="s">
        <v>255</v>
      </c>
      <c r="C13" s="407">
        <v>6.193548387096774</v>
      </c>
      <c r="D13" s="83">
        <v>6</v>
      </c>
      <c r="E13" s="83">
        <v>6.6451612903225801</v>
      </c>
      <c r="F13" s="83">
        <v>6.4193548387096779</v>
      </c>
      <c r="G13" s="83">
        <v>5.935483870967742</v>
      </c>
      <c r="H13" s="84">
        <v>31</v>
      </c>
      <c r="L13" s="2335"/>
      <c r="M13" s="393" t="s">
        <v>393</v>
      </c>
      <c r="N13" s="394">
        <v>5.7499999999999991</v>
      </c>
      <c r="O13" s="395">
        <v>5.7499999999999991</v>
      </c>
      <c r="P13" s="395">
        <v>6.25</v>
      </c>
      <c r="Q13" s="395">
        <v>6.1874999999999991</v>
      </c>
      <c r="R13" s="396">
        <v>16</v>
      </c>
      <c r="T13" s="2320"/>
      <c r="U13" s="406" t="s">
        <v>255</v>
      </c>
      <c r="V13" s="407">
        <v>6.193548387096774</v>
      </c>
      <c r="W13" s="408">
        <v>6.2258064516129021</v>
      </c>
      <c r="X13" s="408">
        <v>6.7419354838709671</v>
      </c>
      <c r="Y13" s="408">
        <v>6.3870967741935472</v>
      </c>
      <c r="Z13" s="408">
        <v>6.0322580645161281</v>
      </c>
      <c r="AA13" s="409">
        <v>31</v>
      </c>
    </row>
    <row r="14" spans="1:27">
      <c r="A14" s="2327"/>
      <c r="B14" s="80" t="s">
        <v>256</v>
      </c>
      <c r="C14" s="407">
        <v>5.5333333333333341</v>
      </c>
      <c r="D14" s="83">
        <v>6.4615384615384608</v>
      </c>
      <c r="E14" s="83">
        <v>6.4615384615384608</v>
      </c>
      <c r="F14" s="83">
        <v>6.3846153846153841</v>
      </c>
      <c r="G14" s="83">
        <v>6.3846153846153841</v>
      </c>
      <c r="H14" s="84">
        <v>13</v>
      </c>
      <c r="L14" s="2335"/>
      <c r="M14" s="393" t="s">
        <v>394</v>
      </c>
      <c r="N14" s="394">
        <v>6.5714285714285712</v>
      </c>
      <c r="O14" s="395">
        <v>6.5714285714285712</v>
      </c>
      <c r="P14" s="395">
        <v>6.3571428571428568</v>
      </c>
      <c r="Q14" s="395">
        <v>6.4285714285714279</v>
      </c>
      <c r="R14" s="396">
        <v>14</v>
      </c>
      <c r="T14" s="2320"/>
      <c r="U14" s="406" t="s">
        <v>256</v>
      </c>
      <c r="V14" s="407">
        <v>5.5333333333333341</v>
      </c>
      <c r="W14" s="408">
        <v>5.9333333333333327</v>
      </c>
      <c r="X14" s="408">
        <v>5.7333333333333334</v>
      </c>
      <c r="Y14" s="408">
        <v>6.0666666666666664</v>
      </c>
      <c r="Z14" s="408">
        <v>6.333333333333333</v>
      </c>
      <c r="AA14" s="409">
        <v>15</v>
      </c>
    </row>
    <row r="15" spans="1:27">
      <c r="A15" s="2327"/>
      <c r="B15" s="80" t="s">
        <v>257</v>
      </c>
      <c r="C15" s="407">
        <v>5.75</v>
      </c>
      <c r="D15" s="83">
        <v>4.25</v>
      </c>
      <c r="E15" s="83">
        <v>5.75</v>
      </c>
      <c r="F15" s="83">
        <v>5.5</v>
      </c>
      <c r="G15" s="83">
        <v>4.5</v>
      </c>
      <c r="H15" s="84">
        <v>4</v>
      </c>
      <c r="L15" s="2335"/>
      <c r="M15" s="393" t="s">
        <v>396</v>
      </c>
      <c r="N15" s="394">
        <v>5.8</v>
      </c>
      <c r="O15" s="395">
        <v>5.2</v>
      </c>
      <c r="P15" s="395">
        <v>5.8</v>
      </c>
      <c r="Q15" s="395">
        <v>6.2</v>
      </c>
      <c r="R15" s="396">
        <v>5</v>
      </c>
      <c r="T15" s="2320"/>
      <c r="U15" s="406" t="s">
        <v>257</v>
      </c>
      <c r="V15" s="407">
        <v>5.75</v>
      </c>
      <c r="W15" s="408">
        <v>5.5</v>
      </c>
      <c r="X15" s="408">
        <v>5.25</v>
      </c>
      <c r="Y15" s="408">
        <v>5</v>
      </c>
      <c r="Z15" s="408">
        <v>3.5</v>
      </c>
      <c r="AA15" s="409">
        <v>4</v>
      </c>
    </row>
    <row r="18" spans="1:19" ht="15.75" thickBot="1">
      <c r="L18" s="2313">
        <v>2017</v>
      </c>
      <c r="M18" s="2313"/>
      <c r="N18" s="2313"/>
      <c r="O18" s="2313"/>
      <c r="P18" s="2313"/>
      <c r="Q18" s="2313"/>
      <c r="R18" s="2313"/>
      <c r="S18" s="2313"/>
    </row>
    <row r="19" spans="1:19" ht="86.25" thickTop="1" thickBot="1">
      <c r="B19">
        <v>2014</v>
      </c>
      <c r="C19">
        <v>2015</v>
      </c>
      <c r="D19">
        <v>2016</v>
      </c>
      <c r="E19">
        <v>2017</v>
      </c>
      <c r="L19" s="2310">
        <v>2017</v>
      </c>
      <c r="M19" s="2310"/>
      <c r="N19" s="1237" t="s">
        <v>447</v>
      </c>
      <c r="O19" s="865" t="s">
        <v>136</v>
      </c>
      <c r="P19" s="865" t="s">
        <v>137</v>
      </c>
      <c r="Q19" s="865" t="s">
        <v>138</v>
      </c>
      <c r="R19" s="2312" t="s">
        <v>139</v>
      </c>
      <c r="S19" s="2312"/>
    </row>
    <row r="20" spans="1:19" ht="16.5" thickTop="1" thickBot="1">
      <c r="A20" t="s">
        <v>1557</v>
      </c>
      <c r="B20" s="434">
        <v>6.1659574468085117</v>
      </c>
      <c r="C20" s="435">
        <v>6.0880503144654092</v>
      </c>
      <c r="D20" s="435">
        <v>6.0880503144654092</v>
      </c>
      <c r="E20" s="1236">
        <v>6.0139211136890935</v>
      </c>
      <c r="L20" s="2311"/>
      <c r="M20" s="2311"/>
      <c r="N20" s="867" t="s">
        <v>648</v>
      </c>
      <c r="O20" s="867" t="s">
        <v>648</v>
      </c>
      <c r="P20" s="867" t="s">
        <v>648</v>
      </c>
      <c r="Q20" s="867" t="s">
        <v>648</v>
      </c>
      <c r="R20" s="867" t="s">
        <v>648</v>
      </c>
      <c r="S20" s="867" t="s">
        <v>519</v>
      </c>
    </row>
    <row r="21" spans="1:19" ht="15.75" thickTop="1">
      <c r="B21" s="394">
        <v>6.1021897810218997</v>
      </c>
      <c r="C21" s="407">
        <v>6.0110497237569076</v>
      </c>
      <c r="D21" s="407">
        <v>6.0110497237569076</v>
      </c>
      <c r="E21" s="873">
        <v>5.9271255060728736</v>
      </c>
      <c r="L21" s="868" t="s">
        <v>392</v>
      </c>
      <c r="M21" s="869" t="s">
        <v>65</v>
      </c>
      <c r="N21" s="870">
        <v>6.0139211136890935</v>
      </c>
      <c r="O21" s="870">
        <v>5.9860788863109047</v>
      </c>
      <c r="P21" s="870">
        <v>6.2134570765661303</v>
      </c>
      <c r="Q21" s="870">
        <v>6.1716937354988435</v>
      </c>
      <c r="R21" s="870">
        <v>5.5498839907192563</v>
      </c>
      <c r="S21" s="871">
        <v>434</v>
      </c>
    </row>
    <row r="22" spans="1:19" ht="24">
      <c r="B22" s="394">
        <v>6.3492063492063471</v>
      </c>
      <c r="C22" s="394">
        <v>6.3492063492063471</v>
      </c>
      <c r="D22" s="394">
        <v>6.3492063492063471</v>
      </c>
      <c r="E22" s="873">
        <v>6.1666666666666679</v>
      </c>
      <c r="L22" s="2308" t="s">
        <v>8</v>
      </c>
      <c r="M22" s="872" t="s">
        <v>397</v>
      </c>
      <c r="N22" s="873">
        <v>5.9271255060728736</v>
      </c>
      <c r="O22" s="873">
        <v>5.8785425101214557</v>
      </c>
      <c r="P22" s="873">
        <v>6.2145748987854228</v>
      </c>
      <c r="Q22" s="873">
        <v>6.1133603238866394</v>
      </c>
      <c r="R22" s="873">
        <v>5.3117408906882542</v>
      </c>
      <c r="S22" s="874">
        <v>249</v>
      </c>
    </row>
    <row r="23" spans="1:19">
      <c r="B23" s="394">
        <v>5.7499999999999991</v>
      </c>
      <c r="C23" s="407">
        <v>6.193548387096774</v>
      </c>
      <c r="D23" s="407">
        <v>6.193548387096774</v>
      </c>
      <c r="E23" s="873">
        <v>6.2127659574468082</v>
      </c>
      <c r="L23" s="2308"/>
      <c r="M23" s="872" t="s">
        <v>395</v>
      </c>
      <c r="N23" s="873">
        <v>6.1666666666666679</v>
      </c>
      <c r="O23" s="873">
        <v>6.1354166666666679</v>
      </c>
      <c r="P23" s="873">
        <v>6.1770833333333321</v>
      </c>
      <c r="Q23" s="873">
        <v>6.1770833333333339</v>
      </c>
      <c r="R23" s="873">
        <v>5.625</v>
      </c>
      <c r="S23" s="874">
        <v>97</v>
      </c>
    </row>
    <row r="24" spans="1:19">
      <c r="B24" s="394">
        <v>6.5714285714285712</v>
      </c>
      <c r="C24" s="407">
        <v>5.5333333333333341</v>
      </c>
      <c r="D24" s="407">
        <v>5.5333333333333341</v>
      </c>
      <c r="E24" s="873">
        <v>5.8611111111111098</v>
      </c>
      <c r="L24" s="2308"/>
      <c r="M24" s="872" t="s">
        <v>393</v>
      </c>
      <c r="N24" s="873">
        <v>6.2127659574468082</v>
      </c>
      <c r="O24" s="873">
        <v>6.2553191489361692</v>
      </c>
      <c r="P24" s="873">
        <v>6.4255319148936163</v>
      </c>
      <c r="Q24" s="873">
        <v>6.5319148936170226</v>
      </c>
      <c r="R24" s="873">
        <v>6.127659574468086</v>
      </c>
      <c r="S24" s="874">
        <v>47</v>
      </c>
    </row>
    <row r="25" spans="1:19">
      <c r="B25" s="394">
        <v>5.8</v>
      </c>
      <c r="C25" s="394">
        <v>5.8</v>
      </c>
      <c r="D25" s="394">
        <v>5.8</v>
      </c>
      <c r="E25" s="873">
        <v>6.6</v>
      </c>
      <c r="L25" s="2308"/>
      <c r="M25" s="872" t="s">
        <v>394</v>
      </c>
      <c r="N25" s="873">
        <v>5.8611111111111098</v>
      </c>
      <c r="O25" s="873">
        <v>5.8888888888888875</v>
      </c>
      <c r="P25" s="873">
        <v>5.9722222222222214</v>
      </c>
      <c r="Q25" s="873">
        <v>6</v>
      </c>
      <c r="R25" s="873">
        <v>6.1944444444444446</v>
      </c>
      <c r="S25" s="874">
        <v>36</v>
      </c>
    </row>
    <row r="26" spans="1:19">
      <c r="L26" s="2308"/>
      <c r="M26" s="872" t="s">
        <v>396</v>
      </c>
      <c r="N26" s="873">
        <v>6.6</v>
      </c>
      <c r="O26" s="873">
        <v>6.6</v>
      </c>
      <c r="P26" s="873">
        <v>6.6</v>
      </c>
      <c r="Q26" s="873">
        <v>6.8</v>
      </c>
      <c r="R26" s="873">
        <v>5.8</v>
      </c>
      <c r="S26" s="874">
        <v>5</v>
      </c>
    </row>
  </sheetData>
  <mergeCells count="15">
    <mergeCell ref="A7:H7"/>
    <mergeCell ref="L8:M9"/>
    <mergeCell ref="Q8:R8"/>
    <mergeCell ref="L11:L15"/>
    <mergeCell ref="L7:S7"/>
    <mergeCell ref="Z8:AA8"/>
    <mergeCell ref="T11:T15"/>
    <mergeCell ref="A8:B9"/>
    <mergeCell ref="G8:H8"/>
    <mergeCell ref="A11:A15"/>
    <mergeCell ref="L18:S18"/>
    <mergeCell ref="L19:M20"/>
    <mergeCell ref="R19:S19"/>
    <mergeCell ref="L22:L26"/>
    <mergeCell ref="T8:U9"/>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4" tint="0.39997558519241921"/>
  </sheetPr>
  <dimension ref="A1:AC82"/>
  <sheetViews>
    <sheetView topLeftCell="H1" zoomScaleNormal="100" workbookViewId="0">
      <selection activeCell="T24" sqref="T24"/>
    </sheetView>
  </sheetViews>
  <sheetFormatPr baseColWidth="10" defaultColWidth="9.140625" defaultRowHeight="15"/>
  <cols>
    <col min="1" max="2" width="22.7109375" customWidth="1"/>
    <col min="3" max="3" width="11.140625" customWidth="1"/>
    <col min="4" max="4" width="10.5703125" customWidth="1"/>
    <col min="5" max="6" width="13.5703125" customWidth="1"/>
    <col min="7" max="7" width="11.140625" customWidth="1"/>
    <col min="8" max="8" width="10.5703125" customWidth="1"/>
    <col min="9" max="9" width="11.140625" customWidth="1"/>
    <col min="10" max="10" width="10.5703125" customWidth="1"/>
    <col min="11" max="11" width="11.140625" customWidth="1"/>
    <col min="12" max="12" width="10.5703125" customWidth="1"/>
    <col min="25" max="25" width="24.28515625" customWidth="1"/>
  </cols>
  <sheetData>
    <row r="1" spans="1:29" ht="18">
      <c r="A1" s="86" t="s">
        <v>248</v>
      </c>
    </row>
    <row r="3" spans="1:29" ht="18" customHeight="1" thickBot="1">
      <c r="A3" s="2347" t="s">
        <v>140</v>
      </c>
      <c r="B3" s="2347"/>
      <c r="C3" s="2347"/>
      <c r="D3" s="2347"/>
      <c r="E3" s="2347"/>
      <c r="F3" s="2347"/>
      <c r="G3" s="2347"/>
      <c r="H3" s="2347"/>
      <c r="I3" s="2347"/>
      <c r="J3" s="2347"/>
      <c r="K3" s="2347"/>
      <c r="L3" s="2347"/>
    </row>
    <row r="4" spans="1:29" ht="15" customHeight="1" thickTop="1">
      <c r="A4" s="2340">
        <v>2017</v>
      </c>
      <c r="B4" s="2340"/>
      <c r="C4" s="2343" t="s">
        <v>141</v>
      </c>
      <c r="D4" s="2343"/>
      <c r="E4" s="2343"/>
      <c r="F4" s="2343"/>
      <c r="G4" s="2343"/>
      <c r="H4" s="2343"/>
      <c r="I4" s="2343"/>
      <c r="J4" s="2343"/>
      <c r="K4" s="2343"/>
      <c r="L4" s="2343"/>
    </row>
    <row r="5" spans="1:29" ht="27.95" customHeight="1">
      <c r="A5" s="2341"/>
      <c r="B5" s="2341"/>
      <c r="C5" s="2344" t="s">
        <v>142</v>
      </c>
      <c r="D5" s="2344"/>
      <c r="E5" s="2344" t="s">
        <v>143</v>
      </c>
      <c r="F5" s="2344"/>
      <c r="G5" s="2344" t="s">
        <v>144</v>
      </c>
      <c r="H5" s="2344"/>
      <c r="I5" s="2344" t="s">
        <v>145</v>
      </c>
      <c r="J5" s="2344"/>
      <c r="K5" s="2344" t="s">
        <v>518</v>
      </c>
      <c r="L5" s="2344"/>
      <c r="O5" s="2345" t="s">
        <v>386</v>
      </c>
      <c r="P5" s="2346"/>
      <c r="Q5" s="2346" t="s">
        <v>387</v>
      </c>
      <c r="R5" s="2346"/>
      <c r="S5" s="2346" t="s">
        <v>388</v>
      </c>
      <c r="T5" s="2346"/>
      <c r="U5" s="2346" t="s">
        <v>389</v>
      </c>
      <c r="V5" s="2346"/>
      <c r="Y5" s="1313"/>
    </row>
    <row r="6" spans="1:29" ht="17.25" customHeight="1" thickBot="1">
      <c r="A6" s="2342"/>
      <c r="B6" s="2342"/>
      <c r="C6" s="889" t="s">
        <v>520</v>
      </c>
      <c r="D6" s="889" t="s">
        <v>519</v>
      </c>
      <c r="E6" s="889" t="s">
        <v>520</v>
      </c>
      <c r="F6" s="889" t="s">
        <v>519</v>
      </c>
      <c r="G6" s="889" t="s">
        <v>520</v>
      </c>
      <c r="H6" s="889" t="s">
        <v>519</v>
      </c>
      <c r="I6" s="889" t="s">
        <v>520</v>
      </c>
      <c r="J6" s="889" t="s">
        <v>519</v>
      </c>
      <c r="K6" s="889" t="s">
        <v>520</v>
      </c>
      <c r="L6" s="889" t="s">
        <v>519</v>
      </c>
      <c r="Z6" s="1330"/>
      <c r="AA6" s="1331"/>
      <c r="AB6" s="1331"/>
      <c r="AC6" s="1331"/>
    </row>
    <row r="7" spans="1:29" ht="78.75" customHeight="1" thickTop="1">
      <c r="A7" s="2338" t="s">
        <v>392</v>
      </c>
      <c r="B7" s="2338"/>
      <c r="C7" s="890">
        <v>0.58236658932714613</v>
      </c>
      <c r="D7" s="891">
        <v>251</v>
      </c>
      <c r="E7" s="890">
        <v>0.36890951276102091</v>
      </c>
      <c r="F7" s="891">
        <v>159</v>
      </c>
      <c r="G7" s="890">
        <v>3.4802784222737818E-2</v>
      </c>
      <c r="H7" s="891">
        <v>15</v>
      </c>
      <c r="I7" s="890">
        <v>1.3921113689095125E-2</v>
      </c>
      <c r="J7" s="891">
        <v>6</v>
      </c>
      <c r="K7" s="890">
        <v>1</v>
      </c>
      <c r="L7" s="891">
        <v>431</v>
      </c>
      <c r="Y7" s="1326"/>
      <c r="Z7" s="1328" t="s">
        <v>386</v>
      </c>
      <c r="AA7" s="1329" t="s">
        <v>1653</v>
      </c>
      <c r="AB7" s="1329" t="s">
        <v>388</v>
      </c>
      <c r="AC7" s="1329" t="s">
        <v>389</v>
      </c>
    </row>
    <row r="8" spans="1:29" ht="27.95" customHeight="1">
      <c r="A8" s="2336" t="s">
        <v>8</v>
      </c>
      <c r="B8" s="1202" t="s">
        <v>397</v>
      </c>
      <c r="C8" s="893">
        <v>0.52226720647773284</v>
      </c>
      <c r="D8" s="894">
        <v>129</v>
      </c>
      <c r="E8" s="893">
        <v>0.42105263157894735</v>
      </c>
      <c r="F8" s="894">
        <v>104</v>
      </c>
      <c r="G8" s="893">
        <v>4.4534412955465584E-2</v>
      </c>
      <c r="H8" s="894">
        <v>11</v>
      </c>
      <c r="I8" s="893">
        <v>1.2145748987854249E-2</v>
      </c>
      <c r="J8" s="894">
        <v>3</v>
      </c>
      <c r="K8" s="893">
        <v>1</v>
      </c>
      <c r="L8" s="894">
        <v>247</v>
      </c>
      <c r="Y8" s="1327" t="s">
        <v>1483</v>
      </c>
      <c r="Z8">
        <v>61.7</v>
      </c>
      <c r="AA8">
        <v>33.6</v>
      </c>
      <c r="AB8">
        <v>3.6</v>
      </c>
      <c r="AC8">
        <v>1.1000000000000001</v>
      </c>
    </row>
    <row r="9" spans="1:29" ht="15" customHeight="1">
      <c r="A9" s="2336"/>
      <c r="B9" s="1202" t="s">
        <v>395</v>
      </c>
      <c r="C9" s="893">
        <v>0.70833333333333348</v>
      </c>
      <c r="D9" s="894">
        <v>68</v>
      </c>
      <c r="E9" s="893">
        <v>0.23958333333333337</v>
      </c>
      <c r="F9" s="894">
        <v>23</v>
      </c>
      <c r="G9" s="893">
        <v>4.1666666666666657E-2</v>
      </c>
      <c r="H9" s="894">
        <v>4</v>
      </c>
      <c r="I9" s="893">
        <v>1.0416666666666664E-2</v>
      </c>
      <c r="J9" s="894">
        <v>1</v>
      </c>
      <c r="K9" s="893">
        <v>1</v>
      </c>
      <c r="L9" s="894">
        <v>96</v>
      </c>
      <c r="Y9" s="1327" t="s">
        <v>1480</v>
      </c>
      <c r="Z9">
        <v>47.7</v>
      </c>
      <c r="AA9">
        <v>46.5</v>
      </c>
      <c r="AB9">
        <v>2.2999999999999998</v>
      </c>
      <c r="AC9">
        <v>3.5</v>
      </c>
    </row>
    <row r="10" spans="1:29" ht="15" customHeight="1">
      <c r="A10" s="2336"/>
      <c r="B10" s="1202" t="s">
        <v>393</v>
      </c>
      <c r="C10" s="893">
        <v>0.5957446808510638</v>
      </c>
      <c r="D10" s="894">
        <v>28</v>
      </c>
      <c r="E10" s="893">
        <v>0.40425531914893609</v>
      </c>
      <c r="F10" s="894">
        <v>19</v>
      </c>
      <c r="G10" s="893">
        <v>0</v>
      </c>
      <c r="H10" s="894">
        <v>0</v>
      </c>
      <c r="I10" s="893">
        <v>0</v>
      </c>
      <c r="J10" s="894">
        <v>0</v>
      </c>
      <c r="K10" s="893">
        <v>1</v>
      </c>
      <c r="L10" s="894">
        <v>47</v>
      </c>
      <c r="Y10" s="1327" t="s">
        <v>1481</v>
      </c>
      <c r="Z10">
        <v>53.2</v>
      </c>
      <c r="AA10">
        <v>42.6</v>
      </c>
      <c r="AB10">
        <v>4.3</v>
      </c>
      <c r="AC10">
        <v>0</v>
      </c>
    </row>
    <row r="11" spans="1:29" ht="15" customHeight="1">
      <c r="A11" s="2336"/>
      <c r="B11" s="1202" t="s">
        <v>394</v>
      </c>
      <c r="C11" s="893">
        <v>0.61111111111111116</v>
      </c>
      <c r="D11" s="894">
        <v>22</v>
      </c>
      <c r="E11" s="893">
        <v>0.33333333333333326</v>
      </c>
      <c r="F11" s="894">
        <v>12</v>
      </c>
      <c r="G11" s="893">
        <v>0</v>
      </c>
      <c r="H11" s="894">
        <v>0</v>
      </c>
      <c r="I11" s="893">
        <v>5.5555555555555552E-2</v>
      </c>
      <c r="J11" s="894">
        <v>2</v>
      </c>
      <c r="K11" s="893">
        <v>1</v>
      </c>
      <c r="L11" s="894">
        <v>36</v>
      </c>
      <c r="Y11" s="1327" t="s">
        <v>1482</v>
      </c>
      <c r="Z11">
        <v>66.7</v>
      </c>
      <c r="AA11">
        <v>29.2</v>
      </c>
      <c r="AB11">
        <v>4.2</v>
      </c>
      <c r="AC11">
        <v>0</v>
      </c>
    </row>
    <row r="12" spans="1:29" ht="15" customHeight="1">
      <c r="A12" s="2336"/>
      <c r="B12" s="1202" t="s">
        <v>396</v>
      </c>
      <c r="C12" s="893">
        <v>0.8</v>
      </c>
      <c r="D12" s="894">
        <v>4</v>
      </c>
      <c r="E12" s="893">
        <v>0.2</v>
      </c>
      <c r="F12" s="894">
        <v>1</v>
      </c>
      <c r="G12" s="893">
        <v>0</v>
      </c>
      <c r="H12" s="894">
        <v>0</v>
      </c>
      <c r="I12" s="893">
        <v>0</v>
      </c>
      <c r="J12" s="894">
        <v>0</v>
      </c>
      <c r="K12" s="893">
        <v>1</v>
      </c>
      <c r="L12" s="894">
        <v>5</v>
      </c>
      <c r="Y12" s="1327"/>
    </row>
    <row r="13" spans="1:29" ht="15" customHeight="1">
      <c r="A13" s="2336" t="s">
        <v>9</v>
      </c>
      <c r="B13" s="1202" t="s">
        <v>11</v>
      </c>
      <c r="C13" s="893">
        <v>0.58900523560209428</v>
      </c>
      <c r="D13" s="894">
        <v>225</v>
      </c>
      <c r="E13" s="893">
        <v>0.36125654450261779</v>
      </c>
      <c r="F13" s="894">
        <v>138</v>
      </c>
      <c r="G13" s="893">
        <v>3.6649214659685861E-2</v>
      </c>
      <c r="H13" s="894">
        <v>14</v>
      </c>
      <c r="I13" s="893">
        <v>1.3089005235602094E-2</v>
      </c>
      <c r="J13" s="894">
        <v>5</v>
      </c>
      <c r="K13" s="893">
        <v>1</v>
      </c>
      <c r="L13" s="894">
        <v>382</v>
      </c>
    </row>
    <row r="14" spans="1:29" ht="15" customHeight="1">
      <c r="A14" s="2336"/>
      <c r="B14" s="1202" t="s">
        <v>10</v>
      </c>
      <c r="C14" s="893">
        <v>0.53061224489795922</v>
      </c>
      <c r="D14" s="894">
        <v>26</v>
      </c>
      <c r="E14" s="893">
        <v>0.42857142857142855</v>
      </c>
      <c r="F14" s="894">
        <v>21</v>
      </c>
      <c r="G14" s="893">
        <v>2.0408163265306124E-2</v>
      </c>
      <c r="H14" s="894">
        <v>1</v>
      </c>
      <c r="I14" s="893">
        <v>2.0408163265306124E-2</v>
      </c>
      <c r="J14" s="894">
        <v>1</v>
      </c>
      <c r="K14" s="893">
        <v>1</v>
      </c>
      <c r="L14" s="894">
        <v>49</v>
      </c>
    </row>
    <row r="15" spans="1:29" ht="15" customHeight="1">
      <c r="A15" s="2336" t="s">
        <v>521</v>
      </c>
      <c r="B15" s="1202" t="s">
        <v>12</v>
      </c>
      <c r="C15" s="893">
        <v>0.56521739130434778</v>
      </c>
      <c r="D15" s="894">
        <v>13</v>
      </c>
      <c r="E15" s="893">
        <v>0.43478260869565216</v>
      </c>
      <c r="F15" s="894">
        <v>10</v>
      </c>
      <c r="G15" s="893">
        <v>0</v>
      </c>
      <c r="H15" s="894">
        <v>0</v>
      </c>
      <c r="I15" s="893">
        <v>0</v>
      </c>
      <c r="J15" s="894">
        <v>0</v>
      </c>
      <c r="K15" s="893">
        <v>1</v>
      </c>
      <c r="L15" s="894">
        <v>23</v>
      </c>
    </row>
    <row r="16" spans="1:29" ht="57" customHeight="1">
      <c r="A16" s="2336"/>
      <c r="B16" s="1202" t="s">
        <v>13</v>
      </c>
      <c r="C16" s="893">
        <v>0.58333333333333337</v>
      </c>
      <c r="D16" s="894">
        <v>238</v>
      </c>
      <c r="E16" s="893">
        <v>0.36519607843137253</v>
      </c>
      <c r="F16" s="894">
        <v>149</v>
      </c>
      <c r="G16" s="893">
        <v>3.6764705882352942E-2</v>
      </c>
      <c r="H16" s="894">
        <v>15</v>
      </c>
      <c r="I16" s="893">
        <v>1.4705882352941175E-2</v>
      </c>
      <c r="J16" s="894">
        <v>6</v>
      </c>
      <c r="K16" s="893">
        <v>1</v>
      </c>
      <c r="L16" s="894">
        <v>408</v>
      </c>
    </row>
    <row r="17" spans="1:12" ht="15" customHeight="1">
      <c r="A17" s="2336" t="s">
        <v>14</v>
      </c>
      <c r="B17" s="1202" t="s">
        <v>15</v>
      </c>
      <c r="C17" s="893">
        <v>0.59701492537313428</v>
      </c>
      <c r="D17" s="894">
        <v>40</v>
      </c>
      <c r="E17" s="893">
        <v>0.37313432835820898</v>
      </c>
      <c r="F17" s="894">
        <v>25</v>
      </c>
      <c r="G17" s="893">
        <v>1.4925373134328356E-2</v>
      </c>
      <c r="H17" s="894">
        <v>1</v>
      </c>
      <c r="I17" s="893">
        <v>1.4925373134328356E-2</v>
      </c>
      <c r="J17" s="894">
        <v>1</v>
      </c>
      <c r="K17" s="893">
        <v>1</v>
      </c>
      <c r="L17" s="894">
        <v>67</v>
      </c>
    </row>
    <row r="18" spans="1:12" ht="27.95" customHeight="1">
      <c r="A18" s="2336"/>
      <c r="B18" s="1202" t="s">
        <v>16</v>
      </c>
      <c r="C18" s="893">
        <v>0.55639097744360899</v>
      </c>
      <c r="D18" s="894">
        <v>74</v>
      </c>
      <c r="E18" s="893">
        <v>0.39849624060150374</v>
      </c>
      <c r="F18" s="894">
        <v>53</v>
      </c>
      <c r="G18" s="893">
        <v>3.007518796992481E-2</v>
      </c>
      <c r="H18" s="894">
        <v>4</v>
      </c>
      <c r="I18" s="893">
        <v>1.5037593984962405E-2</v>
      </c>
      <c r="J18" s="894">
        <v>2</v>
      </c>
      <c r="K18" s="893">
        <v>1</v>
      </c>
      <c r="L18" s="894">
        <v>133</v>
      </c>
    </row>
    <row r="19" spans="1:12" ht="27.95" customHeight="1">
      <c r="A19" s="2336"/>
      <c r="B19" s="1202" t="s">
        <v>17</v>
      </c>
      <c r="C19" s="893">
        <v>0.57851239669421484</v>
      </c>
      <c r="D19" s="894">
        <v>70</v>
      </c>
      <c r="E19" s="893">
        <v>0.36363636363636365</v>
      </c>
      <c r="F19" s="894">
        <v>44</v>
      </c>
      <c r="G19" s="893">
        <v>4.1322314049586778E-2</v>
      </c>
      <c r="H19" s="894">
        <v>5</v>
      </c>
      <c r="I19" s="893">
        <v>1.6528925619834711E-2</v>
      </c>
      <c r="J19" s="894">
        <v>2</v>
      </c>
      <c r="K19" s="893">
        <v>1</v>
      </c>
      <c r="L19" s="894">
        <v>121</v>
      </c>
    </row>
    <row r="20" spans="1:12" ht="15" customHeight="1">
      <c r="A20" s="2336"/>
      <c r="B20" s="1202" t="s">
        <v>18</v>
      </c>
      <c r="C20" s="893">
        <v>0.60909090909090913</v>
      </c>
      <c r="D20" s="894">
        <v>67</v>
      </c>
      <c r="E20" s="893">
        <v>0.33636363636363631</v>
      </c>
      <c r="F20" s="894">
        <v>37</v>
      </c>
      <c r="G20" s="893">
        <v>4.5454545454545456E-2</v>
      </c>
      <c r="H20" s="894">
        <v>5</v>
      </c>
      <c r="I20" s="895">
        <v>9.0909090909090905E-3</v>
      </c>
      <c r="J20" s="894">
        <v>1</v>
      </c>
      <c r="K20" s="893">
        <v>1</v>
      </c>
      <c r="L20" s="894">
        <v>110</v>
      </c>
    </row>
    <row r="21" spans="1:12" ht="15" customHeight="1">
      <c r="A21" s="2336" t="s">
        <v>525</v>
      </c>
      <c r="B21" s="1202" t="s">
        <v>223</v>
      </c>
      <c r="C21" s="893">
        <v>0.6398104265402843</v>
      </c>
      <c r="D21" s="894">
        <v>135</v>
      </c>
      <c r="E21" s="893">
        <v>0.31753554502369669</v>
      </c>
      <c r="F21" s="894">
        <v>67</v>
      </c>
      <c r="G21" s="893">
        <v>2.3696682464454978E-2</v>
      </c>
      <c r="H21" s="894">
        <v>5</v>
      </c>
      <c r="I21" s="893">
        <v>1.8957345971563982E-2</v>
      </c>
      <c r="J21" s="894">
        <v>4</v>
      </c>
      <c r="K21" s="893">
        <v>1</v>
      </c>
      <c r="L21" s="894">
        <v>211</v>
      </c>
    </row>
    <row r="22" spans="1:12" ht="15" customHeight="1">
      <c r="A22" s="2336"/>
      <c r="B22" s="1202" t="s">
        <v>27</v>
      </c>
      <c r="C22" s="893">
        <v>0.51219512195121952</v>
      </c>
      <c r="D22" s="894">
        <v>84</v>
      </c>
      <c r="E22" s="893">
        <v>0.42682926829268292</v>
      </c>
      <c r="F22" s="894">
        <v>70</v>
      </c>
      <c r="G22" s="893">
        <v>4.878048780487805E-2</v>
      </c>
      <c r="H22" s="894">
        <v>8</v>
      </c>
      <c r="I22" s="893">
        <v>1.2195121951219513E-2</v>
      </c>
      <c r="J22" s="894">
        <v>2</v>
      </c>
      <c r="K22" s="893">
        <v>1</v>
      </c>
      <c r="L22" s="894">
        <v>164</v>
      </c>
    </row>
    <row r="23" spans="1:12" ht="27.95" customHeight="1">
      <c r="A23" s="2336"/>
      <c r="B23" s="1202" t="s">
        <v>526</v>
      </c>
      <c r="C23" s="893">
        <v>0.55319148936170215</v>
      </c>
      <c r="D23" s="894">
        <v>26</v>
      </c>
      <c r="E23" s="893">
        <v>0.40425531914893609</v>
      </c>
      <c r="F23" s="894">
        <v>19</v>
      </c>
      <c r="G23" s="893">
        <v>4.2553191489361701E-2</v>
      </c>
      <c r="H23" s="894">
        <v>2</v>
      </c>
      <c r="I23" s="893">
        <v>0</v>
      </c>
      <c r="J23" s="894">
        <v>0</v>
      </c>
      <c r="K23" s="893">
        <v>1</v>
      </c>
      <c r="L23" s="894">
        <v>47</v>
      </c>
    </row>
    <row r="24" spans="1:12" ht="15" customHeight="1">
      <c r="A24" s="2336"/>
      <c r="B24" s="1202" t="s">
        <v>527</v>
      </c>
      <c r="C24" s="893">
        <v>0.66666666666666652</v>
      </c>
      <c r="D24" s="894">
        <v>6</v>
      </c>
      <c r="E24" s="893">
        <v>0.33333333333333326</v>
      </c>
      <c r="F24" s="894">
        <v>3</v>
      </c>
      <c r="G24" s="893">
        <v>0</v>
      </c>
      <c r="H24" s="894">
        <v>0</v>
      </c>
      <c r="I24" s="893">
        <v>0</v>
      </c>
      <c r="J24" s="894">
        <v>0</v>
      </c>
      <c r="K24" s="893">
        <v>1</v>
      </c>
      <c r="L24" s="894">
        <v>9</v>
      </c>
    </row>
    <row r="25" spans="1:12" ht="15" customHeight="1">
      <c r="A25" s="2336" t="s">
        <v>24</v>
      </c>
      <c r="B25" s="1202" t="s">
        <v>27</v>
      </c>
      <c r="C25" s="893">
        <v>0.58126721763085398</v>
      </c>
      <c r="D25" s="894">
        <v>211</v>
      </c>
      <c r="E25" s="893">
        <v>0.36639118457300268</v>
      </c>
      <c r="F25" s="894">
        <v>133</v>
      </c>
      <c r="G25" s="893">
        <v>3.5812672176308541E-2</v>
      </c>
      <c r="H25" s="894">
        <v>13</v>
      </c>
      <c r="I25" s="893">
        <v>1.6528925619834711E-2</v>
      </c>
      <c r="J25" s="894">
        <v>6</v>
      </c>
      <c r="K25" s="893">
        <v>1</v>
      </c>
      <c r="L25" s="894">
        <v>363</v>
      </c>
    </row>
    <row r="26" spans="1:12" ht="15" customHeight="1">
      <c r="A26" s="2336"/>
      <c r="B26" s="1202" t="s">
        <v>26</v>
      </c>
      <c r="C26" s="893">
        <v>0.53061224489795922</v>
      </c>
      <c r="D26" s="894">
        <v>26</v>
      </c>
      <c r="E26" s="893">
        <v>0.42857142857142855</v>
      </c>
      <c r="F26" s="894">
        <v>21</v>
      </c>
      <c r="G26" s="893">
        <v>4.0816326530612249E-2</v>
      </c>
      <c r="H26" s="894">
        <v>2</v>
      </c>
      <c r="I26" s="893">
        <v>0</v>
      </c>
      <c r="J26" s="894">
        <v>0</v>
      </c>
      <c r="K26" s="893">
        <v>1</v>
      </c>
      <c r="L26" s="894">
        <v>49</v>
      </c>
    </row>
    <row r="27" spans="1:12" ht="15" customHeight="1">
      <c r="A27" s="2336"/>
      <c r="B27" s="1202" t="s">
        <v>25</v>
      </c>
      <c r="C27" s="893">
        <v>0.73684210526315785</v>
      </c>
      <c r="D27" s="894">
        <v>14</v>
      </c>
      <c r="E27" s="893">
        <v>0.26315789473684209</v>
      </c>
      <c r="F27" s="894">
        <v>5</v>
      </c>
      <c r="G27" s="893">
        <v>0</v>
      </c>
      <c r="H27" s="894">
        <v>0</v>
      </c>
      <c r="I27" s="893">
        <v>0</v>
      </c>
      <c r="J27" s="894">
        <v>0</v>
      </c>
      <c r="K27" s="893">
        <v>1</v>
      </c>
      <c r="L27" s="894">
        <v>19</v>
      </c>
    </row>
    <row r="28" spans="1:12" ht="15" customHeight="1">
      <c r="A28" s="2336" t="s">
        <v>522</v>
      </c>
      <c r="B28" s="1202" t="s">
        <v>29</v>
      </c>
      <c r="C28" s="893">
        <v>0.58536585365853655</v>
      </c>
      <c r="D28" s="894">
        <v>120</v>
      </c>
      <c r="E28" s="893">
        <v>0.38048780487804879</v>
      </c>
      <c r="F28" s="894">
        <v>78</v>
      </c>
      <c r="G28" s="893">
        <v>2.4390243902439025E-2</v>
      </c>
      <c r="H28" s="894">
        <v>5</v>
      </c>
      <c r="I28" s="895">
        <v>9.7560975609756097E-3</v>
      </c>
      <c r="J28" s="894">
        <v>2</v>
      </c>
      <c r="K28" s="893">
        <v>1</v>
      </c>
      <c r="L28" s="894">
        <v>205</v>
      </c>
    </row>
    <row r="29" spans="1:12" ht="15" customHeight="1">
      <c r="A29" s="2336"/>
      <c r="B29" s="1202" t="s">
        <v>30</v>
      </c>
      <c r="C29" s="893">
        <v>0.6875</v>
      </c>
      <c r="D29" s="894">
        <v>11</v>
      </c>
      <c r="E29" s="893">
        <v>0.3125</v>
      </c>
      <c r="F29" s="894">
        <v>5</v>
      </c>
      <c r="G29" s="893">
        <v>0</v>
      </c>
      <c r="H29" s="894">
        <v>0</v>
      </c>
      <c r="I29" s="893">
        <v>0</v>
      </c>
      <c r="J29" s="894">
        <v>0</v>
      </c>
      <c r="K29" s="893">
        <v>1</v>
      </c>
      <c r="L29" s="894">
        <v>16</v>
      </c>
    </row>
    <row r="30" spans="1:12" ht="15" customHeight="1">
      <c r="A30" s="2336"/>
      <c r="B30" s="1202" t="s">
        <v>31</v>
      </c>
      <c r="C30" s="893">
        <v>0.5714285714285714</v>
      </c>
      <c r="D30" s="894">
        <v>120</v>
      </c>
      <c r="E30" s="893">
        <v>0.3619047619047619</v>
      </c>
      <c r="F30" s="894">
        <v>76</v>
      </c>
      <c r="G30" s="893">
        <v>4.7619047619047616E-2</v>
      </c>
      <c r="H30" s="894">
        <v>10</v>
      </c>
      <c r="I30" s="893">
        <v>1.9047619047619049E-2</v>
      </c>
      <c r="J30" s="894">
        <v>4</v>
      </c>
      <c r="K30" s="893">
        <v>1</v>
      </c>
      <c r="L30" s="894">
        <v>210</v>
      </c>
    </row>
    <row r="31" spans="1:12" ht="15" customHeight="1">
      <c r="A31" s="2336" t="s">
        <v>523</v>
      </c>
      <c r="B31" s="1202" t="s">
        <v>34</v>
      </c>
      <c r="C31" s="893">
        <v>0.59191176470588236</v>
      </c>
      <c r="D31" s="894">
        <v>161</v>
      </c>
      <c r="E31" s="893">
        <v>0.35661764705882354</v>
      </c>
      <c r="F31" s="894">
        <v>97</v>
      </c>
      <c r="G31" s="893">
        <v>4.044117647058823E-2</v>
      </c>
      <c r="H31" s="894">
        <v>11</v>
      </c>
      <c r="I31" s="893">
        <v>1.1029411764705883E-2</v>
      </c>
      <c r="J31" s="894">
        <v>3</v>
      </c>
      <c r="K31" s="893">
        <v>1</v>
      </c>
      <c r="L31" s="894">
        <v>272</v>
      </c>
    </row>
    <row r="32" spans="1:12" ht="15" customHeight="1">
      <c r="A32" s="2336"/>
      <c r="B32" s="1202" t="s">
        <v>33</v>
      </c>
      <c r="C32" s="893">
        <v>0.56603773584905659</v>
      </c>
      <c r="D32" s="894">
        <v>90</v>
      </c>
      <c r="E32" s="893">
        <v>0.38993710691823902</v>
      </c>
      <c r="F32" s="894">
        <v>62</v>
      </c>
      <c r="G32" s="893">
        <v>2.5157232704402521E-2</v>
      </c>
      <c r="H32" s="894">
        <v>4</v>
      </c>
      <c r="I32" s="893">
        <v>1.8867924528301886E-2</v>
      </c>
      <c r="J32" s="894">
        <v>3</v>
      </c>
      <c r="K32" s="893">
        <v>1</v>
      </c>
      <c r="L32" s="894">
        <v>159</v>
      </c>
    </row>
    <row r="33" spans="1:14" ht="15" customHeight="1">
      <c r="A33" s="2336" t="s">
        <v>517</v>
      </c>
      <c r="B33" s="1202" t="s">
        <v>39</v>
      </c>
      <c r="C33" s="1231">
        <v>0.61678832116788318</v>
      </c>
      <c r="D33" s="1325">
        <v>169</v>
      </c>
      <c r="E33" s="1231">
        <v>0.33576642335766421</v>
      </c>
      <c r="F33" s="1325">
        <v>92</v>
      </c>
      <c r="G33" s="1231">
        <v>3.6496350364963501E-2</v>
      </c>
      <c r="H33" s="1325">
        <v>10</v>
      </c>
      <c r="I33" s="1231">
        <v>1.0948905109489052E-2</v>
      </c>
      <c r="J33" s="1325">
        <v>3</v>
      </c>
      <c r="K33" s="1231">
        <v>1</v>
      </c>
      <c r="L33" s="1325">
        <v>274</v>
      </c>
    </row>
    <row r="34" spans="1:14" ht="15" customHeight="1">
      <c r="A34" s="2336"/>
      <c r="B34" s="1202" t="s">
        <v>36</v>
      </c>
      <c r="C34" s="1231">
        <v>0.47674418604651164</v>
      </c>
      <c r="D34" s="1325">
        <v>41</v>
      </c>
      <c r="E34" s="1231">
        <v>0.46511627906976744</v>
      </c>
      <c r="F34" s="1325">
        <v>40</v>
      </c>
      <c r="G34" s="1231">
        <v>2.3255813953488372E-2</v>
      </c>
      <c r="H34" s="1325">
        <v>2</v>
      </c>
      <c r="I34" s="1231">
        <v>3.4883720930232558E-2</v>
      </c>
      <c r="J34" s="1325">
        <v>3</v>
      </c>
      <c r="K34" s="1231">
        <v>1</v>
      </c>
      <c r="L34" s="1325">
        <v>86</v>
      </c>
    </row>
    <row r="35" spans="1:14" ht="27.95" customHeight="1">
      <c r="A35" s="2336"/>
      <c r="B35" s="1202" t="s">
        <v>37</v>
      </c>
      <c r="C35" s="1231">
        <v>0.53191489361702127</v>
      </c>
      <c r="D35" s="1325">
        <v>25</v>
      </c>
      <c r="E35" s="1231">
        <v>0.42553191489361702</v>
      </c>
      <c r="F35" s="1325">
        <v>20</v>
      </c>
      <c r="G35" s="1231">
        <v>4.2553191489361701E-2</v>
      </c>
      <c r="H35" s="1325">
        <v>2</v>
      </c>
      <c r="I35" s="1231">
        <v>0</v>
      </c>
      <c r="J35" s="1325">
        <v>0</v>
      </c>
      <c r="K35" s="1231">
        <v>1</v>
      </c>
      <c r="L35" s="1325">
        <v>47</v>
      </c>
    </row>
    <row r="36" spans="1:14" ht="15" customHeight="1">
      <c r="A36" s="2336"/>
      <c r="B36" s="1202" t="s">
        <v>38</v>
      </c>
      <c r="C36" s="1231">
        <v>0.66666666666666652</v>
      </c>
      <c r="D36" s="1325">
        <v>16</v>
      </c>
      <c r="E36" s="1231">
        <v>0.29166666666666669</v>
      </c>
      <c r="F36" s="1325">
        <v>7</v>
      </c>
      <c r="G36" s="1231">
        <v>4.1666666666666657E-2</v>
      </c>
      <c r="H36" s="1325">
        <v>1</v>
      </c>
      <c r="I36" s="1231">
        <v>0</v>
      </c>
      <c r="J36" s="1325">
        <v>0</v>
      </c>
      <c r="K36" s="1231">
        <v>1</v>
      </c>
      <c r="L36" s="1325">
        <v>24</v>
      </c>
    </row>
    <row r="37" spans="1:14" ht="24.95" customHeight="1">
      <c r="A37" s="2336" t="s">
        <v>524</v>
      </c>
      <c r="B37" s="1202" t="s">
        <v>40</v>
      </c>
      <c r="C37" s="893">
        <v>0.53892215568862278</v>
      </c>
      <c r="D37" s="894">
        <v>90</v>
      </c>
      <c r="E37" s="893">
        <v>0.40718562874251496</v>
      </c>
      <c r="F37" s="894">
        <v>68</v>
      </c>
      <c r="G37" s="893">
        <v>2.9940119760479042E-2</v>
      </c>
      <c r="H37" s="894">
        <v>5</v>
      </c>
      <c r="I37" s="893">
        <v>2.3952095808383235E-2</v>
      </c>
      <c r="J37" s="894">
        <v>4</v>
      </c>
      <c r="K37" s="893">
        <v>1</v>
      </c>
      <c r="L37" s="894">
        <v>167</v>
      </c>
    </row>
    <row r="38" spans="1:14" ht="24.95" customHeight="1">
      <c r="A38" s="2336"/>
      <c r="B38" s="1202" t="s">
        <v>41</v>
      </c>
      <c r="C38" s="893">
        <v>0.59124087591240881</v>
      </c>
      <c r="D38" s="894">
        <v>81</v>
      </c>
      <c r="E38" s="893">
        <v>0.35036496350364965</v>
      </c>
      <c r="F38" s="894">
        <v>48</v>
      </c>
      <c r="G38" s="893">
        <v>4.3795620437956206E-2</v>
      </c>
      <c r="H38" s="894">
        <v>6</v>
      </c>
      <c r="I38" s="893">
        <v>1.4598540145985401E-2</v>
      </c>
      <c r="J38" s="894">
        <v>2</v>
      </c>
      <c r="K38" s="893">
        <v>1</v>
      </c>
      <c r="L38" s="894">
        <v>137</v>
      </c>
    </row>
    <row r="39" spans="1:14" ht="24.95" customHeight="1" thickBot="1">
      <c r="A39" s="2337"/>
      <c r="B39" s="1203" t="s">
        <v>42</v>
      </c>
      <c r="C39" s="897">
        <v>0.62992125984251968</v>
      </c>
      <c r="D39" s="898">
        <v>80</v>
      </c>
      <c r="E39" s="897">
        <v>0.3385826771653544</v>
      </c>
      <c r="F39" s="898">
        <v>43</v>
      </c>
      <c r="G39" s="897">
        <v>3.1496062992125984E-2</v>
      </c>
      <c r="H39" s="898">
        <v>4</v>
      </c>
      <c r="I39" s="897">
        <v>0</v>
      </c>
      <c r="J39" s="898">
        <v>0</v>
      </c>
      <c r="K39" s="897">
        <v>1</v>
      </c>
      <c r="L39" s="898">
        <v>127</v>
      </c>
    </row>
    <row r="40" spans="1:14" ht="15.75" thickTop="1"/>
    <row r="41" spans="1:14">
      <c r="A41" s="2336" t="s">
        <v>517</v>
      </c>
      <c r="B41" s="1316" t="s">
        <v>39</v>
      </c>
      <c r="C41" s="1325">
        <v>0.61678832116788318</v>
      </c>
      <c r="D41" s="894">
        <v>169</v>
      </c>
      <c r="E41" s="1325">
        <v>0.33576642335766421</v>
      </c>
      <c r="F41" s="894">
        <v>92</v>
      </c>
      <c r="G41" s="1325">
        <v>3.6496350364963501E-2</v>
      </c>
      <c r="H41" s="894">
        <v>10</v>
      </c>
      <c r="I41" s="1325">
        <v>1.0948905109489052E-2</v>
      </c>
      <c r="J41" s="894">
        <v>3</v>
      </c>
      <c r="K41" s="1325">
        <v>1</v>
      </c>
      <c r="L41" s="894">
        <v>274</v>
      </c>
    </row>
    <row r="42" spans="1:14">
      <c r="A42" s="2336"/>
      <c r="B42" s="1316" t="s">
        <v>36</v>
      </c>
      <c r="C42" s="1325">
        <v>0.47674418604651164</v>
      </c>
      <c r="D42" s="894">
        <v>41</v>
      </c>
      <c r="E42" s="1325">
        <v>0.46511627906976744</v>
      </c>
      <c r="F42" s="894">
        <v>40</v>
      </c>
      <c r="G42" s="1325">
        <v>2.3255813953488372E-2</v>
      </c>
      <c r="H42" s="894">
        <v>2</v>
      </c>
      <c r="I42" s="1325">
        <v>3.4883720930232558E-2</v>
      </c>
      <c r="J42" s="894">
        <v>3</v>
      </c>
      <c r="K42" s="1325">
        <v>1</v>
      </c>
      <c r="L42" s="894">
        <v>86</v>
      </c>
    </row>
    <row r="43" spans="1:14" ht="24">
      <c r="A43" s="2336"/>
      <c r="B43" s="1316" t="s">
        <v>37</v>
      </c>
      <c r="C43" s="1325">
        <v>0.53191489361702127</v>
      </c>
      <c r="D43" s="894">
        <v>25</v>
      </c>
      <c r="E43" s="1325">
        <v>0.42553191489361702</v>
      </c>
      <c r="F43" s="894">
        <v>20</v>
      </c>
      <c r="G43" s="1325">
        <v>4.2553191489361701E-2</v>
      </c>
      <c r="H43" s="894">
        <v>2</v>
      </c>
      <c r="I43" s="1325">
        <v>0</v>
      </c>
      <c r="J43" s="894">
        <v>0</v>
      </c>
      <c r="K43" s="1325">
        <v>1</v>
      </c>
      <c r="L43" s="894">
        <v>47</v>
      </c>
    </row>
    <row r="44" spans="1:14">
      <c r="A44" s="2336"/>
      <c r="B44" s="1316" t="s">
        <v>38</v>
      </c>
      <c r="C44" s="1325">
        <v>0.66666666666666652</v>
      </c>
      <c r="D44" s="894">
        <v>16</v>
      </c>
      <c r="E44" s="1325">
        <v>0.29166666666666669</v>
      </c>
      <c r="F44" s="894">
        <v>7</v>
      </c>
      <c r="G44" s="1325">
        <v>4.1666666666666657E-2</v>
      </c>
      <c r="H44" s="894">
        <v>1</v>
      </c>
      <c r="I44" s="1325">
        <v>0</v>
      </c>
      <c r="J44" s="894">
        <v>0</v>
      </c>
      <c r="K44" s="1325">
        <v>1</v>
      </c>
      <c r="L44" s="894">
        <v>24</v>
      </c>
    </row>
    <row r="45" spans="1:14">
      <c r="A45" s="85"/>
    </row>
    <row r="46" spans="1:14" ht="15.75" thickBot="1">
      <c r="A46" s="85"/>
      <c r="B46" s="2339" t="s">
        <v>140</v>
      </c>
      <c r="C46" s="2339"/>
      <c r="D46" s="2339"/>
      <c r="E46" s="2339"/>
      <c r="F46" s="2339"/>
      <c r="G46" s="2339"/>
      <c r="H46" s="2339"/>
      <c r="I46" s="2339"/>
      <c r="J46" s="2339"/>
      <c r="K46" s="2339"/>
      <c r="L46" s="2339"/>
      <c r="M46" s="2339"/>
      <c r="N46" s="888"/>
    </row>
    <row r="47" spans="1:14" ht="15.75" thickTop="1">
      <c r="A47" s="85"/>
      <c r="B47" s="2340">
        <v>2017</v>
      </c>
      <c r="C47" s="2340"/>
      <c r="D47" s="2343" t="s">
        <v>141</v>
      </c>
      <c r="E47" s="2343"/>
      <c r="F47" s="2343"/>
      <c r="G47" s="2343"/>
      <c r="H47" s="2343"/>
      <c r="I47" s="2343"/>
      <c r="J47" s="2343"/>
      <c r="K47" s="2343"/>
      <c r="L47" s="2343"/>
      <c r="M47" s="2343"/>
      <c r="N47" s="888"/>
    </row>
    <row r="48" spans="1:14">
      <c r="A48" s="85"/>
      <c r="B48" s="2341"/>
      <c r="C48" s="2341"/>
      <c r="D48" s="2344" t="s">
        <v>142</v>
      </c>
      <c r="E48" s="2344"/>
      <c r="F48" s="2344" t="s">
        <v>143</v>
      </c>
      <c r="G48" s="2344"/>
      <c r="H48" s="2344" t="s">
        <v>144</v>
      </c>
      <c r="I48" s="2344"/>
      <c r="J48" s="2344" t="s">
        <v>145</v>
      </c>
      <c r="K48" s="2344"/>
      <c r="L48" s="2344" t="s">
        <v>518</v>
      </c>
      <c r="M48" s="2344"/>
      <c r="N48" s="888"/>
    </row>
    <row r="49" spans="2:14" ht="15.75" thickBot="1">
      <c r="B49" s="2342"/>
      <c r="C49" s="2342"/>
      <c r="D49" s="889" t="s">
        <v>520</v>
      </c>
      <c r="E49" s="889" t="s">
        <v>519</v>
      </c>
      <c r="F49" s="889" t="s">
        <v>520</v>
      </c>
      <c r="G49" s="889" t="s">
        <v>519</v>
      </c>
      <c r="H49" s="889" t="s">
        <v>520</v>
      </c>
      <c r="I49" s="889" t="s">
        <v>519</v>
      </c>
      <c r="J49" s="889" t="s">
        <v>520</v>
      </c>
      <c r="K49" s="889" t="s">
        <v>519</v>
      </c>
      <c r="L49" s="889" t="s">
        <v>520</v>
      </c>
      <c r="M49" s="889" t="s">
        <v>519</v>
      </c>
      <c r="N49" s="888"/>
    </row>
    <row r="50" spans="2:14" ht="15.75" thickTop="1">
      <c r="B50" s="2338" t="s">
        <v>392</v>
      </c>
      <c r="C50" s="2338"/>
      <c r="D50" s="890">
        <v>0.58236658932714613</v>
      </c>
      <c r="E50" s="891">
        <v>251</v>
      </c>
      <c r="F50" s="890">
        <v>0.36890951276102091</v>
      </c>
      <c r="G50" s="891">
        <v>159</v>
      </c>
      <c r="H50" s="890">
        <v>3.4802784222737818E-2</v>
      </c>
      <c r="I50" s="891">
        <v>15</v>
      </c>
      <c r="J50" s="890">
        <v>1.3921113689095125E-2</v>
      </c>
      <c r="K50" s="891">
        <v>6</v>
      </c>
      <c r="L50" s="890">
        <v>1</v>
      </c>
      <c r="M50" s="891">
        <v>431</v>
      </c>
      <c r="N50" s="888"/>
    </row>
    <row r="51" spans="2:14" ht="48">
      <c r="B51" s="2336" t="s">
        <v>8</v>
      </c>
      <c r="C51" s="892" t="s">
        <v>397</v>
      </c>
      <c r="D51" s="893">
        <v>0.52226720647773284</v>
      </c>
      <c r="E51" s="894">
        <v>129</v>
      </c>
      <c r="F51" s="893">
        <v>0.42105263157894735</v>
      </c>
      <c r="G51" s="894">
        <v>104</v>
      </c>
      <c r="H51" s="893">
        <v>4.4534412955465584E-2</v>
      </c>
      <c r="I51" s="894">
        <v>11</v>
      </c>
      <c r="J51" s="893">
        <v>1.2145748987854249E-2</v>
      </c>
      <c r="K51" s="894">
        <v>3</v>
      </c>
      <c r="L51" s="893">
        <v>1</v>
      </c>
      <c r="M51" s="894">
        <v>247</v>
      </c>
      <c r="N51" s="888"/>
    </row>
    <row r="52" spans="2:14">
      <c r="B52" s="2336"/>
      <c r="C52" s="892" t="s">
        <v>395</v>
      </c>
      <c r="D52" s="893">
        <v>0.70833333333333348</v>
      </c>
      <c r="E52" s="894">
        <v>68</v>
      </c>
      <c r="F52" s="893">
        <v>0.23958333333333337</v>
      </c>
      <c r="G52" s="894">
        <v>23</v>
      </c>
      <c r="H52" s="893">
        <v>4.1666666666666657E-2</v>
      </c>
      <c r="I52" s="894">
        <v>4</v>
      </c>
      <c r="J52" s="893">
        <v>1.0416666666666664E-2</v>
      </c>
      <c r="K52" s="894">
        <v>1</v>
      </c>
      <c r="L52" s="893">
        <v>1</v>
      </c>
      <c r="M52" s="894">
        <v>96</v>
      </c>
      <c r="N52" s="888"/>
    </row>
    <row r="53" spans="2:14" ht="24">
      <c r="B53" s="2336"/>
      <c r="C53" s="892" t="s">
        <v>393</v>
      </c>
      <c r="D53" s="893">
        <v>0.5957446808510638</v>
      </c>
      <c r="E53" s="894">
        <v>28</v>
      </c>
      <c r="F53" s="893">
        <v>0.40425531914893609</v>
      </c>
      <c r="G53" s="894">
        <v>19</v>
      </c>
      <c r="H53" s="893">
        <v>0</v>
      </c>
      <c r="I53" s="894">
        <v>0</v>
      </c>
      <c r="J53" s="893">
        <v>0</v>
      </c>
      <c r="K53" s="894">
        <v>0</v>
      </c>
      <c r="L53" s="893">
        <v>1</v>
      </c>
      <c r="M53" s="894">
        <v>47</v>
      </c>
      <c r="N53" s="888"/>
    </row>
    <row r="54" spans="2:14" ht="24">
      <c r="B54" s="2336"/>
      <c r="C54" s="892" t="s">
        <v>394</v>
      </c>
      <c r="D54" s="893">
        <v>0.61111111111111116</v>
      </c>
      <c r="E54" s="894">
        <v>22</v>
      </c>
      <c r="F54" s="893">
        <v>0.33333333333333326</v>
      </c>
      <c r="G54" s="894">
        <v>12</v>
      </c>
      <c r="H54" s="893">
        <v>0</v>
      </c>
      <c r="I54" s="894">
        <v>0</v>
      </c>
      <c r="J54" s="893">
        <v>5.5555555555555552E-2</v>
      </c>
      <c r="K54" s="894">
        <v>2</v>
      </c>
      <c r="L54" s="893">
        <v>1</v>
      </c>
      <c r="M54" s="894">
        <v>36</v>
      </c>
      <c r="N54" s="888"/>
    </row>
    <row r="55" spans="2:14" ht="24">
      <c r="B55" s="2336"/>
      <c r="C55" s="892" t="s">
        <v>396</v>
      </c>
      <c r="D55" s="893">
        <v>0.8</v>
      </c>
      <c r="E55" s="894">
        <v>4</v>
      </c>
      <c r="F55" s="893">
        <v>0.2</v>
      </c>
      <c r="G55" s="894">
        <v>1</v>
      </c>
      <c r="H55" s="893">
        <v>0</v>
      </c>
      <c r="I55" s="894">
        <v>0</v>
      </c>
      <c r="J55" s="893">
        <v>0</v>
      </c>
      <c r="K55" s="894">
        <v>0</v>
      </c>
      <c r="L55" s="893">
        <v>1</v>
      </c>
      <c r="M55" s="894">
        <v>5</v>
      </c>
      <c r="N55" s="888"/>
    </row>
    <row r="56" spans="2:14">
      <c r="B56" s="2336" t="s">
        <v>9</v>
      </c>
      <c r="C56" s="892" t="s">
        <v>11</v>
      </c>
      <c r="D56" s="893">
        <v>0.58900523560209428</v>
      </c>
      <c r="E56" s="894">
        <v>225</v>
      </c>
      <c r="F56" s="893">
        <v>0.36125654450261779</v>
      </c>
      <c r="G56" s="894">
        <v>138</v>
      </c>
      <c r="H56" s="893">
        <v>3.6649214659685861E-2</v>
      </c>
      <c r="I56" s="894">
        <v>14</v>
      </c>
      <c r="J56" s="893">
        <v>1.3089005235602094E-2</v>
      </c>
      <c r="K56" s="894">
        <v>5</v>
      </c>
      <c r="L56" s="893">
        <v>1</v>
      </c>
      <c r="M56" s="894">
        <v>382</v>
      </c>
      <c r="N56" s="888"/>
    </row>
    <row r="57" spans="2:14">
      <c r="B57" s="2336"/>
      <c r="C57" s="892" t="s">
        <v>10</v>
      </c>
      <c r="D57" s="893">
        <v>0.53061224489795922</v>
      </c>
      <c r="E57" s="894">
        <v>26</v>
      </c>
      <c r="F57" s="893">
        <v>0.42857142857142855</v>
      </c>
      <c r="G57" s="894">
        <v>21</v>
      </c>
      <c r="H57" s="893">
        <v>2.0408163265306124E-2</v>
      </c>
      <c r="I57" s="894">
        <v>1</v>
      </c>
      <c r="J57" s="893">
        <v>2.0408163265306124E-2</v>
      </c>
      <c r="K57" s="894">
        <v>1</v>
      </c>
      <c r="L57" s="893">
        <v>1</v>
      </c>
      <c r="M57" s="894">
        <v>49</v>
      </c>
      <c r="N57" s="888"/>
    </row>
    <row r="58" spans="2:14" ht="36">
      <c r="B58" s="2336" t="s">
        <v>521</v>
      </c>
      <c r="C58" s="892" t="s">
        <v>12</v>
      </c>
      <c r="D58" s="893">
        <v>0.56521739130434778</v>
      </c>
      <c r="E58" s="894">
        <v>13</v>
      </c>
      <c r="F58" s="893">
        <v>0.43478260869565216</v>
      </c>
      <c r="G58" s="894">
        <v>10</v>
      </c>
      <c r="H58" s="893">
        <v>0</v>
      </c>
      <c r="I58" s="894">
        <v>0</v>
      </c>
      <c r="J58" s="893">
        <v>0</v>
      </c>
      <c r="K58" s="894">
        <v>0</v>
      </c>
      <c r="L58" s="893">
        <v>1</v>
      </c>
      <c r="M58" s="894">
        <v>23</v>
      </c>
      <c r="N58" s="888"/>
    </row>
    <row r="59" spans="2:14" ht="108">
      <c r="B59" s="2336"/>
      <c r="C59" s="892" t="s">
        <v>13</v>
      </c>
      <c r="D59" s="893">
        <v>0.58333333333333337</v>
      </c>
      <c r="E59" s="894">
        <v>238</v>
      </c>
      <c r="F59" s="893">
        <v>0.36519607843137253</v>
      </c>
      <c r="G59" s="894">
        <v>149</v>
      </c>
      <c r="H59" s="893">
        <v>3.6764705882352942E-2</v>
      </c>
      <c r="I59" s="894">
        <v>15</v>
      </c>
      <c r="J59" s="893">
        <v>1.4705882352941175E-2</v>
      </c>
      <c r="K59" s="894">
        <v>6</v>
      </c>
      <c r="L59" s="893">
        <v>1</v>
      </c>
      <c r="M59" s="894">
        <v>408</v>
      </c>
      <c r="N59" s="888"/>
    </row>
    <row r="60" spans="2:14" ht="24">
      <c r="B60" s="2336" t="s">
        <v>14</v>
      </c>
      <c r="C60" s="892" t="s">
        <v>15</v>
      </c>
      <c r="D60" s="893">
        <v>0.59701492537313428</v>
      </c>
      <c r="E60" s="894">
        <v>40</v>
      </c>
      <c r="F60" s="893">
        <v>0.37313432835820898</v>
      </c>
      <c r="G60" s="894">
        <v>25</v>
      </c>
      <c r="H60" s="893">
        <v>1.4925373134328356E-2</v>
      </c>
      <c r="I60" s="894">
        <v>1</v>
      </c>
      <c r="J60" s="893">
        <v>1.4925373134328356E-2</v>
      </c>
      <c r="K60" s="894">
        <v>1</v>
      </c>
      <c r="L60" s="893">
        <v>1</v>
      </c>
      <c r="M60" s="894">
        <v>67</v>
      </c>
      <c r="N60" s="888"/>
    </row>
    <row r="61" spans="2:14" ht="36">
      <c r="B61" s="2336"/>
      <c r="C61" s="892" t="s">
        <v>16</v>
      </c>
      <c r="D61" s="893">
        <v>0.55639097744360899</v>
      </c>
      <c r="E61" s="894">
        <v>74</v>
      </c>
      <c r="F61" s="893">
        <v>0.39849624060150374</v>
      </c>
      <c r="G61" s="894">
        <v>53</v>
      </c>
      <c r="H61" s="893">
        <v>3.007518796992481E-2</v>
      </c>
      <c r="I61" s="894">
        <v>4</v>
      </c>
      <c r="J61" s="893">
        <v>1.5037593984962405E-2</v>
      </c>
      <c r="K61" s="894">
        <v>2</v>
      </c>
      <c r="L61" s="893">
        <v>1</v>
      </c>
      <c r="M61" s="894">
        <v>133</v>
      </c>
      <c r="N61" s="888"/>
    </row>
    <row r="62" spans="2:14" ht="36">
      <c r="B62" s="2336"/>
      <c r="C62" s="892" t="s">
        <v>17</v>
      </c>
      <c r="D62" s="893">
        <v>0.57851239669421484</v>
      </c>
      <c r="E62" s="894">
        <v>70</v>
      </c>
      <c r="F62" s="893">
        <v>0.36363636363636365</v>
      </c>
      <c r="G62" s="894">
        <v>44</v>
      </c>
      <c r="H62" s="893">
        <v>4.1322314049586778E-2</v>
      </c>
      <c r="I62" s="894">
        <v>5</v>
      </c>
      <c r="J62" s="893">
        <v>1.6528925619834711E-2</v>
      </c>
      <c r="K62" s="894">
        <v>2</v>
      </c>
      <c r="L62" s="893">
        <v>1</v>
      </c>
      <c r="M62" s="894">
        <v>121</v>
      </c>
      <c r="N62" s="888"/>
    </row>
    <row r="63" spans="2:14" ht="24">
      <c r="B63" s="2336"/>
      <c r="C63" s="892" t="s">
        <v>18</v>
      </c>
      <c r="D63" s="893">
        <v>0.60909090909090913</v>
      </c>
      <c r="E63" s="894">
        <v>67</v>
      </c>
      <c r="F63" s="893">
        <v>0.33636363636363631</v>
      </c>
      <c r="G63" s="894">
        <v>37</v>
      </c>
      <c r="H63" s="893">
        <v>4.5454545454545456E-2</v>
      </c>
      <c r="I63" s="894">
        <v>5</v>
      </c>
      <c r="J63" s="895">
        <v>9.0909090909090905E-3</v>
      </c>
      <c r="K63" s="894">
        <v>1</v>
      </c>
      <c r="L63" s="893">
        <v>1</v>
      </c>
      <c r="M63" s="894">
        <v>110</v>
      </c>
      <c r="N63" s="888"/>
    </row>
    <row r="64" spans="2:14">
      <c r="B64" s="2336" t="s">
        <v>525</v>
      </c>
      <c r="C64" s="892" t="s">
        <v>223</v>
      </c>
      <c r="D64" s="893">
        <v>0.6398104265402843</v>
      </c>
      <c r="E64" s="894">
        <v>135</v>
      </c>
      <c r="F64" s="893">
        <v>0.31753554502369669</v>
      </c>
      <c r="G64" s="894">
        <v>67</v>
      </c>
      <c r="H64" s="893">
        <v>2.3696682464454978E-2</v>
      </c>
      <c r="I64" s="894">
        <v>5</v>
      </c>
      <c r="J64" s="893">
        <v>1.8957345971563982E-2</v>
      </c>
      <c r="K64" s="894">
        <v>4</v>
      </c>
      <c r="L64" s="893">
        <v>1</v>
      </c>
      <c r="M64" s="894">
        <v>211</v>
      </c>
      <c r="N64" s="888"/>
    </row>
    <row r="65" spans="2:14">
      <c r="B65" s="2336"/>
      <c r="C65" s="892" t="s">
        <v>27</v>
      </c>
      <c r="D65" s="893">
        <v>0.51219512195121952</v>
      </c>
      <c r="E65" s="894">
        <v>84</v>
      </c>
      <c r="F65" s="893">
        <v>0.42682926829268292</v>
      </c>
      <c r="G65" s="894">
        <v>70</v>
      </c>
      <c r="H65" s="893">
        <v>4.878048780487805E-2</v>
      </c>
      <c r="I65" s="894">
        <v>8</v>
      </c>
      <c r="J65" s="893">
        <v>1.2195121951219513E-2</v>
      </c>
      <c r="K65" s="894">
        <v>2</v>
      </c>
      <c r="L65" s="893">
        <v>1</v>
      </c>
      <c r="M65" s="894">
        <v>164</v>
      </c>
      <c r="N65" s="888"/>
    </row>
    <row r="66" spans="2:14">
      <c r="B66" s="2336"/>
      <c r="C66" s="892" t="s">
        <v>526</v>
      </c>
      <c r="D66" s="893">
        <v>0.55319148936170215</v>
      </c>
      <c r="E66" s="894">
        <v>26</v>
      </c>
      <c r="F66" s="893">
        <v>0.40425531914893609</v>
      </c>
      <c r="G66" s="894">
        <v>19</v>
      </c>
      <c r="H66" s="893">
        <v>4.2553191489361701E-2</v>
      </c>
      <c r="I66" s="894">
        <v>2</v>
      </c>
      <c r="J66" s="893">
        <v>0</v>
      </c>
      <c r="K66" s="894">
        <v>0</v>
      </c>
      <c r="L66" s="893">
        <v>1</v>
      </c>
      <c r="M66" s="894">
        <v>47</v>
      </c>
      <c r="N66" s="888"/>
    </row>
    <row r="67" spans="2:14">
      <c r="B67" s="2336"/>
      <c r="C67" s="892" t="s">
        <v>527</v>
      </c>
      <c r="D67" s="893">
        <v>0.66666666666666652</v>
      </c>
      <c r="E67" s="894">
        <v>6</v>
      </c>
      <c r="F67" s="893">
        <v>0.33333333333333326</v>
      </c>
      <c r="G67" s="894">
        <v>3</v>
      </c>
      <c r="H67" s="893">
        <v>0</v>
      </c>
      <c r="I67" s="894">
        <v>0</v>
      </c>
      <c r="J67" s="893">
        <v>0</v>
      </c>
      <c r="K67" s="894">
        <v>0</v>
      </c>
      <c r="L67" s="893">
        <v>1</v>
      </c>
      <c r="M67" s="894">
        <v>9</v>
      </c>
      <c r="N67" s="888"/>
    </row>
    <row r="68" spans="2:14">
      <c r="B68" s="2336" t="s">
        <v>24</v>
      </c>
      <c r="C68" s="892" t="s">
        <v>27</v>
      </c>
      <c r="D68" s="893">
        <v>0.58126721763085398</v>
      </c>
      <c r="E68" s="894">
        <v>211</v>
      </c>
      <c r="F68" s="893">
        <v>0.36639118457300268</v>
      </c>
      <c r="G68" s="894">
        <v>133</v>
      </c>
      <c r="H68" s="893">
        <v>3.5812672176308541E-2</v>
      </c>
      <c r="I68" s="894">
        <v>13</v>
      </c>
      <c r="J68" s="893">
        <v>1.6528925619834711E-2</v>
      </c>
      <c r="K68" s="894">
        <v>6</v>
      </c>
      <c r="L68" s="893">
        <v>1</v>
      </c>
      <c r="M68" s="894">
        <v>363</v>
      </c>
      <c r="N68" s="888"/>
    </row>
    <row r="69" spans="2:14">
      <c r="B69" s="2336"/>
      <c r="C69" s="892" t="s">
        <v>26</v>
      </c>
      <c r="D69" s="893">
        <v>0.53061224489795922</v>
      </c>
      <c r="E69" s="894">
        <v>26</v>
      </c>
      <c r="F69" s="893">
        <v>0.42857142857142855</v>
      </c>
      <c r="G69" s="894">
        <v>21</v>
      </c>
      <c r="H69" s="893">
        <v>4.0816326530612249E-2</v>
      </c>
      <c r="I69" s="894">
        <v>2</v>
      </c>
      <c r="J69" s="893">
        <v>0</v>
      </c>
      <c r="K69" s="894">
        <v>0</v>
      </c>
      <c r="L69" s="893">
        <v>1</v>
      </c>
      <c r="M69" s="894">
        <v>49</v>
      </c>
      <c r="N69" s="888"/>
    </row>
    <row r="70" spans="2:14">
      <c r="B70" s="2336"/>
      <c r="C70" s="892" t="s">
        <v>25</v>
      </c>
      <c r="D70" s="893">
        <v>0.73684210526315785</v>
      </c>
      <c r="E70" s="894">
        <v>14</v>
      </c>
      <c r="F70" s="893">
        <v>0.26315789473684209</v>
      </c>
      <c r="G70" s="894">
        <v>5</v>
      </c>
      <c r="H70" s="893">
        <v>0</v>
      </c>
      <c r="I70" s="894">
        <v>0</v>
      </c>
      <c r="J70" s="893">
        <v>0</v>
      </c>
      <c r="K70" s="894">
        <v>0</v>
      </c>
      <c r="L70" s="893">
        <v>1</v>
      </c>
      <c r="M70" s="894">
        <v>19</v>
      </c>
      <c r="N70" s="888"/>
    </row>
    <row r="71" spans="2:14">
      <c r="B71" s="2336" t="s">
        <v>522</v>
      </c>
      <c r="C71" s="892" t="s">
        <v>29</v>
      </c>
      <c r="D71" s="893">
        <v>0.58536585365853655</v>
      </c>
      <c r="E71" s="894">
        <v>120</v>
      </c>
      <c r="F71" s="893">
        <v>0.38048780487804879</v>
      </c>
      <c r="G71" s="894">
        <v>78</v>
      </c>
      <c r="H71" s="893">
        <v>2.4390243902439025E-2</v>
      </c>
      <c r="I71" s="894">
        <v>5</v>
      </c>
      <c r="J71" s="895">
        <v>9.7560975609756097E-3</v>
      </c>
      <c r="K71" s="894">
        <v>2</v>
      </c>
      <c r="L71" s="893">
        <v>1</v>
      </c>
      <c r="M71" s="894">
        <v>205</v>
      </c>
      <c r="N71" s="888"/>
    </row>
    <row r="72" spans="2:14">
      <c r="B72" s="2336"/>
      <c r="C72" s="892" t="s">
        <v>30</v>
      </c>
      <c r="D72" s="893">
        <v>0.6875</v>
      </c>
      <c r="E72" s="894">
        <v>11</v>
      </c>
      <c r="F72" s="893">
        <v>0.3125</v>
      </c>
      <c r="G72" s="894">
        <v>5</v>
      </c>
      <c r="H72" s="893">
        <v>0</v>
      </c>
      <c r="I72" s="894">
        <v>0</v>
      </c>
      <c r="J72" s="893">
        <v>0</v>
      </c>
      <c r="K72" s="894">
        <v>0</v>
      </c>
      <c r="L72" s="893">
        <v>1</v>
      </c>
      <c r="M72" s="894">
        <v>16</v>
      </c>
      <c r="N72" s="888"/>
    </row>
    <row r="73" spans="2:14">
      <c r="B73" s="2336"/>
      <c r="C73" s="892" t="s">
        <v>31</v>
      </c>
      <c r="D73" s="893">
        <v>0.5714285714285714</v>
      </c>
      <c r="E73" s="894">
        <v>120</v>
      </c>
      <c r="F73" s="893">
        <v>0.3619047619047619</v>
      </c>
      <c r="G73" s="894">
        <v>76</v>
      </c>
      <c r="H73" s="893">
        <v>4.7619047619047616E-2</v>
      </c>
      <c r="I73" s="894">
        <v>10</v>
      </c>
      <c r="J73" s="893">
        <v>1.9047619047619049E-2</v>
      </c>
      <c r="K73" s="894">
        <v>4</v>
      </c>
      <c r="L73" s="893">
        <v>1</v>
      </c>
      <c r="M73" s="894">
        <v>210</v>
      </c>
      <c r="N73" s="888"/>
    </row>
    <row r="74" spans="2:14">
      <c r="B74" s="2336" t="s">
        <v>523</v>
      </c>
      <c r="C74" s="892" t="s">
        <v>34</v>
      </c>
      <c r="D74" s="893">
        <v>0.59191176470588236</v>
      </c>
      <c r="E74" s="894">
        <v>161</v>
      </c>
      <c r="F74" s="893">
        <v>0.35661764705882354</v>
      </c>
      <c r="G74" s="894">
        <v>97</v>
      </c>
      <c r="H74" s="893">
        <v>4.044117647058823E-2</v>
      </c>
      <c r="I74" s="894">
        <v>11</v>
      </c>
      <c r="J74" s="893">
        <v>1.1029411764705883E-2</v>
      </c>
      <c r="K74" s="894">
        <v>3</v>
      </c>
      <c r="L74" s="893">
        <v>1</v>
      </c>
      <c r="M74" s="894">
        <v>272</v>
      </c>
      <c r="N74" s="888"/>
    </row>
    <row r="75" spans="2:14">
      <c r="B75" s="2336"/>
      <c r="C75" s="892" t="s">
        <v>33</v>
      </c>
      <c r="D75" s="893">
        <v>0.56603773584905659</v>
      </c>
      <c r="E75" s="894">
        <v>90</v>
      </c>
      <c r="F75" s="893">
        <v>0.38993710691823902</v>
      </c>
      <c r="G75" s="894">
        <v>62</v>
      </c>
      <c r="H75" s="893">
        <v>2.5157232704402521E-2</v>
      </c>
      <c r="I75" s="894">
        <v>4</v>
      </c>
      <c r="J75" s="893">
        <v>1.8867924528301886E-2</v>
      </c>
      <c r="K75" s="894">
        <v>3</v>
      </c>
      <c r="L75" s="893">
        <v>1</v>
      </c>
      <c r="M75" s="894">
        <v>159</v>
      </c>
      <c r="N75" s="888"/>
    </row>
    <row r="76" spans="2:14">
      <c r="B76" s="2336" t="s">
        <v>517</v>
      </c>
      <c r="C76" s="892" t="s">
        <v>39</v>
      </c>
      <c r="D76" s="893">
        <v>0.61678832116788318</v>
      </c>
      <c r="E76" s="894">
        <v>169</v>
      </c>
      <c r="F76" s="893">
        <v>0.33576642335766421</v>
      </c>
      <c r="G76" s="894">
        <v>92</v>
      </c>
      <c r="H76" s="893">
        <v>3.6496350364963501E-2</v>
      </c>
      <c r="I76" s="894">
        <v>10</v>
      </c>
      <c r="J76" s="893">
        <v>1.0948905109489052E-2</v>
      </c>
      <c r="K76" s="894">
        <v>3</v>
      </c>
      <c r="L76" s="893">
        <v>1</v>
      </c>
      <c r="M76" s="894">
        <v>274</v>
      </c>
      <c r="N76" s="888"/>
    </row>
    <row r="77" spans="2:14" ht="24">
      <c r="B77" s="2336"/>
      <c r="C77" s="892" t="s">
        <v>36</v>
      </c>
      <c r="D77" s="893">
        <v>0.47674418604651164</v>
      </c>
      <c r="E77" s="894">
        <v>41</v>
      </c>
      <c r="F77" s="893">
        <v>0.46511627906976744</v>
      </c>
      <c r="G77" s="894">
        <v>40</v>
      </c>
      <c r="H77" s="893">
        <v>2.3255813953488372E-2</v>
      </c>
      <c r="I77" s="894">
        <v>2</v>
      </c>
      <c r="J77" s="893">
        <v>3.4883720930232558E-2</v>
      </c>
      <c r="K77" s="894">
        <v>3</v>
      </c>
      <c r="L77" s="893">
        <v>1</v>
      </c>
      <c r="M77" s="894">
        <v>86</v>
      </c>
      <c r="N77" s="888"/>
    </row>
    <row r="78" spans="2:14" ht="60">
      <c r="B78" s="2336"/>
      <c r="C78" s="892" t="s">
        <v>37</v>
      </c>
      <c r="D78" s="893">
        <v>0.53191489361702127</v>
      </c>
      <c r="E78" s="894">
        <v>25</v>
      </c>
      <c r="F78" s="893">
        <v>0.42553191489361702</v>
      </c>
      <c r="G78" s="894">
        <v>20</v>
      </c>
      <c r="H78" s="893">
        <v>4.2553191489361701E-2</v>
      </c>
      <c r="I78" s="894">
        <v>2</v>
      </c>
      <c r="J78" s="893">
        <v>0</v>
      </c>
      <c r="K78" s="894">
        <v>0</v>
      </c>
      <c r="L78" s="893">
        <v>1</v>
      </c>
      <c r="M78" s="894">
        <v>47</v>
      </c>
      <c r="N78" s="888"/>
    </row>
    <row r="79" spans="2:14" ht="36">
      <c r="B79" s="2336"/>
      <c r="C79" s="892" t="s">
        <v>38</v>
      </c>
      <c r="D79" s="893">
        <v>0.66666666666666652</v>
      </c>
      <c r="E79" s="894">
        <v>16</v>
      </c>
      <c r="F79" s="893">
        <v>0.29166666666666669</v>
      </c>
      <c r="G79" s="894">
        <v>7</v>
      </c>
      <c r="H79" s="893">
        <v>4.1666666666666657E-2</v>
      </c>
      <c r="I79" s="894">
        <v>1</v>
      </c>
      <c r="J79" s="893">
        <v>0</v>
      </c>
      <c r="K79" s="894">
        <v>0</v>
      </c>
      <c r="L79" s="893">
        <v>1</v>
      </c>
      <c r="M79" s="894">
        <v>24</v>
      </c>
      <c r="N79" s="888"/>
    </row>
    <row r="80" spans="2:14" ht="24">
      <c r="B80" s="2336" t="s">
        <v>524</v>
      </c>
      <c r="C80" s="892" t="s">
        <v>40</v>
      </c>
      <c r="D80" s="893">
        <v>0.53892215568862278</v>
      </c>
      <c r="E80" s="894">
        <v>90</v>
      </c>
      <c r="F80" s="893">
        <v>0.40718562874251496</v>
      </c>
      <c r="G80" s="894">
        <v>68</v>
      </c>
      <c r="H80" s="893">
        <v>2.9940119760479042E-2</v>
      </c>
      <c r="I80" s="894">
        <v>5</v>
      </c>
      <c r="J80" s="893">
        <v>2.3952095808383235E-2</v>
      </c>
      <c r="K80" s="894">
        <v>4</v>
      </c>
      <c r="L80" s="893">
        <v>1</v>
      </c>
      <c r="M80" s="894">
        <v>167</v>
      </c>
      <c r="N80" s="888"/>
    </row>
    <row r="81" spans="2:14" ht="24">
      <c r="B81" s="2336"/>
      <c r="C81" s="892" t="s">
        <v>41</v>
      </c>
      <c r="D81" s="893">
        <v>0.59124087591240881</v>
      </c>
      <c r="E81" s="894">
        <v>81</v>
      </c>
      <c r="F81" s="893">
        <v>0.35036496350364965</v>
      </c>
      <c r="G81" s="894">
        <v>48</v>
      </c>
      <c r="H81" s="893">
        <v>4.3795620437956206E-2</v>
      </c>
      <c r="I81" s="894">
        <v>6</v>
      </c>
      <c r="J81" s="893">
        <v>1.4598540145985401E-2</v>
      </c>
      <c r="K81" s="894">
        <v>2</v>
      </c>
      <c r="L81" s="893">
        <v>1</v>
      </c>
      <c r="M81" s="894">
        <v>137</v>
      </c>
      <c r="N81" s="888"/>
    </row>
    <row r="82" spans="2:14" ht="24.75" thickBot="1">
      <c r="B82" s="2337"/>
      <c r="C82" s="896" t="s">
        <v>42</v>
      </c>
      <c r="D82" s="897">
        <v>0.62992125984251968</v>
      </c>
      <c r="E82" s="898">
        <v>80</v>
      </c>
      <c r="F82" s="897">
        <v>0.3385826771653544</v>
      </c>
      <c r="G82" s="898">
        <v>43</v>
      </c>
      <c r="H82" s="897">
        <v>3.1496062992125984E-2</v>
      </c>
      <c r="I82" s="898">
        <v>4</v>
      </c>
      <c r="J82" s="897">
        <v>0</v>
      </c>
      <c r="K82" s="898">
        <v>0</v>
      </c>
      <c r="L82" s="897">
        <v>1</v>
      </c>
      <c r="M82" s="898">
        <v>127</v>
      </c>
      <c r="N82" s="888"/>
    </row>
  </sheetData>
  <mergeCells count="43">
    <mergeCell ref="A3:L3"/>
    <mergeCell ref="A4:B6"/>
    <mergeCell ref="C4:L4"/>
    <mergeCell ref="C5:D5"/>
    <mergeCell ref="E5:F5"/>
    <mergeCell ref="G5:H5"/>
    <mergeCell ref="I5:J5"/>
    <mergeCell ref="K5:L5"/>
    <mergeCell ref="Q5:R5"/>
    <mergeCell ref="S5:T5"/>
    <mergeCell ref="U5:V5"/>
    <mergeCell ref="A37:A39"/>
    <mergeCell ref="A21:A24"/>
    <mergeCell ref="A25:A27"/>
    <mergeCell ref="A28:A30"/>
    <mergeCell ref="A31:A32"/>
    <mergeCell ref="A33:A36"/>
    <mergeCell ref="A7:B7"/>
    <mergeCell ref="A8:A12"/>
    <mergeCell ref="A13:A14"/>
    <mergeCell ref="A15:A16"/>
    <mergeCell ref="A17:A20"/>
    <mergeCell ref="F48:G48"/>
    <mergeCell ref="H48:I48"/>
    <mergeCell ref="J48:K48"/>
    <mergeCell ref="L48:M48"/>
    <mergeCell ref="O5:P5"/>
    <mergeCell ref="A41:A44"/>
    <mergeCell ref="B80:B82"/>
    <mergeCell ref="B64:B67"/>
    <mergeCell ref="B68:B70"/>
    <mergeCell ref="B71:B73"/>
    <mergeCell ref="B74:B75"/>
    <mergeCell ref="B76:B79"/>
    <mergeCell ref="B50:C50"/>
    <mergeCell ref="B51:B55"/>
    <mergeCell ref="B56:B57"/>
    <mergeCell ref="B58:B59"/>
    <mergeCell ref="B60:B63"/>
    <mergeCell ref="B46:M46"/>
    <mergeCell ref="B47:C49"/>
    <mergeCell ref="D47:M47"/>
    <mergeCell ref="D48:E48"/>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6DD9FF"/>
  </sheetPr>
  <dimension ref="A1:X41"/>
  <sheetViews>
    <sheetView topLeftCell="A5" zoomScale="85" zoomScaleNormal="85" workbookViewId="0">
      <selection activeCell="T24" sqref="T24"/>
    </sheetView>
  </sheetViews>
  <sheetFormatPr baseColWidth="10" defaultColWidth="9.140625" defaultRowHeight="15"/>
  <cols>
    <col min="1" max="1" width="11.42578125" customWidth="1"/>
    <col min="2" max="2" width="16.28515625" customWidth="1"/>
    <col min="14" max="14" width="18.85546875" customWidth="1"/>
  </cols>
  <sheetData>
    <row r="1" spans="1:24" ht="15.75" thickBot="1">
      <c r="A1" s="2348" t="s">
        <v>454</v>
      </c>
      <c r="B1" s="2348"/>
      <c r="C1" s="2348"/>
      <c r="D1" s="2348"/>
      <c r="E1" s="2348"/>
      <c r="F1" s="2348"/>
      <c r="G1" s="2348"/>
      <c r="H1" s="2348"/>
      <c r="I1" s="2348"/>
      <c r="J1" s="2348"/>
      <c r="K1" s="2348"/>
      <c r="L1" s="2348"/>
    </row>
    <row r="2" spans="1:24" ht="15.75" thickTop="1">
      <c r="A2" s="2349"/>
      <c r="B2" s="2350"/>
      <c r="C2" s="2355" t="s">
        <v>453</v>
      </c>
      <c r="D2" s="2356"/>
      <c r="E2" s="2356"/>
      <c r="F2" s="2356"/>
      <c r="G2" s="2356"/>
      <c r="H2" s="2356"/>
      <c r="I2" s="2356"/>
      <c r="J2" s="2356"/>
      <c r="K2" s="2356"/>
      <c r="L2" s="2357"/>
    </row>
    <row r="3" spans="1:24">
      <c r="A3" s="2351"/>
      <c r="B3" s="2352"/>
      <c r="C3" s="2358" t="s">
        <v>142</v>
      </c>
      <c r="D3" s="2359"/>
      <c r="E3" s="2359" t="s">
        <v>143</v>
      </c>
      <c r="F3" s="2359"/>
      <c r="G3" s="2359" t="s">
        <v>144</v>
      </c>
      <c r="H3" s="2359"/>
      <c r="I3" s="2359" t="s">
        <v>145</v>
      </c>
      <c r="J3" s="2359"/>
      <c r="K3" s="2359" t="s">
        <v>392</v>
      </c>
      <c r="L3" s="2360"/>
    </row>
    <row r="4" spans="1:24" ht="25.5" thickBot="1">
      <c r="A4" s="2353"/>
      <c r="B4" s="2354"/>
      <c r="C4" s="436" t="s">
        <v>419</v>
      </c>
      <c r="D4" s="437" t="s">
        <v>391</v>
      </c>
      <c r="E4" s="437" t="s">
        <v>419</v>
      </c>
      <c r="F4" s="437" t="s">
        <v>391</v>
      </c>
      <c r="G4" s="437" t="s">
        <v>419</v>
      </c>
      <c r="H4" s="437" t="s">
        <v>391</v>
      </c>
      <c r="I4" s="437" t="s">
        <v>419</v>
      </c>
      <c r="J4" s="437" t="s">
        <v>391</v>
      </c>
      <c r="K4" s="437" t="s">
        <v>419</v>
      </c>
      <c r="L4" s="438" t="s">
        <v>391</v>
      </c>
    </row>
    <row r="5" spans="1:24" ht="16.5" thickTop="1" thickBot="1">
      <c r="A5" s="2361" t="s">
        <v>392</v>
      </c>
      <c r="B5" s="2362"/>
      <c r="C5" s="439">
        <v>0.6</v>
      </c>
      <c r="D5" s="440">
        <v>141</v>
      </c>
      <c r="E5" s="441">
        <v>0.34893617021276596</v>
      </c>
      <c r="F5" s="440">
        <v>82</v>
      </c>
      <c r="G5" s="441">
        <v>4.6808510638297871E-2</v>
      </c>
      <c r="H5" s="440">
        <v>11</v>
      </c>
      <c r="I5" s="442">
        <v>4.2553191489361703E-3</v>
      </c>
      <c r="J5" s="440">
        <v>1</v>
      </c>
      <c r="K5" s="441">
        <v>1</v>
      </c>
      <c r="L5" s="443">
        <v>235</v>
      </c>
      <c r="O5">
        <v>2014</v>
      </c>
      <c r="P5">
        <v>2015</v>
      </c>
      <c r="Q5">
        <v>2016</v>
      </c>
      <c r="R5">
        <v>2017</v>
      </c>
    </row>
    <row r="6" spans="1:24" ht="25.5" thickTop="1" thickBot="1">
      <c r="A6" s="2363" t="s">
        <v>420</v>
      </c>
      <c r="B6" s="444" t="s">
        <v>397</v>
      </c>
      <c r="C6" s="445">
        <v>0.54014598540145986</v>
      </c>
      <c r="D6" s="446">
        <v>74</v>
      </c>
      <c r="E6" s="447">
        <v>0.4087591240875913</v>
      </c>
      <c r="F6" s="446">
        <v>56</v>
      </c>
      <c r="G6" s="447">
        <v>5.1094890510948912E-2</v>
      </c>
      <c r="H6" s="446">
        <v>7</v>
      </c>
      <c r="I6" s="447">
        <v>0</v>
      </c>
      <c r="J6" s="446">
        <v>0</v>
      </c>
      <c r="K6" s="447">
        <v>1</v>
      </c>
      <c r="L6" s="448">
        <v>137</v>
      </c>
      <c r="N6" s="462" t="s">
        <v>142</v>
      </c>
      <c r="O6" s="1332">
        <f>U6*100</f>
        <v>60</v>
      </c>
      <c r="P6" s="1332">
        <f t="shared" ref="P6:R6" si="0">V6*100</f>
        <v>58.490566037735846</v>
      </c>
      <c r="Q6" s="1332">
        <f t="shared" si="0"/>
        <v>60.053619302949059</v>
      </c>
      <c r="R6" s="1332">
        <f t="shared" si="0"/>
        <v>58.236658932714612</v>
      </c>
      <c r="U6" s="1332">
        <v>0.6</v>
      </c>
      <c r="V6" s="1333">
        <v>0.58490566037735847</v>
      </c>
      <c r="W6" s="1334">
        <v>0.60053619302949057</v>
      </c>
      <c r="X6" s="1335">
        <v>0.58236658932714613</v>
      </c>
    </row>
    <row r="7" spans="1:24" ht="26.25" thickTop="1" thickBot="1">
      <c r="A7" s="2363"/>
      <c r="B7" s="444" t="s">
        <v>395</v>
      </c>
      <c r="C7" s="445">
        <v>0.68253968253968256</v>
      </c>
      <c r="D7" s="446">
        <v>43</v>
      </c>
      <c r="E7" s="447">
        <v>0.26984126984126983</v>
      </c>
      <c r="F7" s="446">
        <v>17</v>
      </c>
      <c r="G7" s="447">
        <v>4.7619047619047616E-2</v>
      </c>
      <c r="H7" s="446">
        <v>3</v>
      </c>
      <c r="I7" s="447">
        <v>0</v>
      </c>
      <c r="J7" s="446">
        <v>0</v>
      </c>
      <c r="K7" s="447">
        <v>1</v>
      </c>
      <c r="L7" s="448">
        <v>63</v>
      </c>
      <c r="N7" s="463" t="s">
        <v>143</v>
      </c>
      <c r="O7" s="1332">
        <f t="shared" ref="O7:O9" si="1">U7*100</f>
        <v>34.893617021276597</v>
      </c>
      <c r="P7" s="1332">
        <f t="shared" ref="P7:P9" si="2">V7*100</f>
        <v>33.647798742138363</v>
      </c>
      <c r="Q7" s="1332">
        <f t="shared" ref="Q7:Q9" si="3">W7*100</f>
        <v>34.048257372654156</v>
      </c>
      <c r="R7" s="1332">
        <f t="shared" ref="R7:R9" si="4">X7*100</f>
        <v>36.890951276102093</v>
      </c>
      <c r="U7" s="1336">
        <v>0.34893617021276596</v>
      </c>
      <c r="V7" s="1337">
        <v>0.33647798742138363</v>
      </c>
      <c r="W7" s="1338">
        <v>0.34048257372654156</v>
      </c>
      <c r="X7" s="1335">
        <v>0.36890951276102091</v>
      </c>
    </row>
    <row r="8" spans="1:24" ht="25.5" thickTop="1" thickBot="1">
      <c r="A8" s="2363"/>
      <c r="B8" s="444" t="s">
        <v>393</v>
      </c>
      <c r="C8" s="445">
        <v>0.625</v>
      </c>
      <c r="D8" s="446">
        <v>10</v>
      </c>
      <c r="E8" s="447">
        <v>0.3125</v>
      </c>
      <c r="F8" s="446">
        <v>5</v>
      </c>
      <c r="G8" s="447">
        <v>0</v>
      </c>
      <c r="H8" s="446">
        <v>0</v>
      </c>
      <c r="I8" s="447">
        <v>6.25E-2</v>
      </c>
      <c r="J8" s="446">
        <v>1</v>
      </c>
      <c r="K8" s="447">
        <v>1</v>
      </c>
      <c r="L8" s="448">
        <v>16</v>
      </c>
      <c r="N8" s="463" t="s">
        <v>144</v>
      </c>
      <c r="O8" s="1332">
        <f t="shared" si="1"/>
        <v>4.6808510638297873</v>
      </c>
      <c r="P8" s="1332">
        <f t="shared" si="2"/>
        <v>6.6037735849056602</v>
      </c>
      <c r="Q8" s="1332">
        <f t="shared" si="3"/>
        <v>4.0214477211796247</v>
      </c>
      <c r="R8" s="1332">
        <f t="shared" si="4"/>
        <v>3.4802784222737819</v>
      </c>
      <c r="U8" s="1336">
        <v>4.6808510638297871E-2</v>
      </c>
      <c r="V8" s="1337">
        <v>6.6037735849056603E-2</v>
      </c>
      <c r="W8" s="1338">
        <v>4.0214477211796246E-2</v>
      </c>
      <c r="X8" s="1335">
        <v>3.4802784222737818E-2</v>
      </c>
    </row>
    <row r="9" spans="1:24" ht="15.75" thickTop="1">
      <c r="A9" s="2363"/>
      <c r="B9" s="444" t="s">
        <v>394</v>
      </c>
      <c r="C9" s="445">
        <v>0.7142857142857143</v>
      </c>
      <c r="D9" s="446">
        <v>10</v>
      </c>
      <c r="E9" s="447">
        <v>0.2857142857142857</v>
      </c>
      <c r="F9" s="446">
        <v>4</v>
      </c>
      <c r="G9" s="447">
        <v>0</v>
      </c>
      <c r="H9" s="446">
        <v>0</v>
      </c>
      <c r="I9" s="447">
        <v>0</v>
      </c>
      <c r="J9" s="446">
        <v>0</v>
      </c>
      <c r="K9" s="447">
        <v>1</v>
      </c>
      <c r="L9" s="448">
        <v>14</v>
      </c>
      <c r="N9" s="463" t="s">
        <v>145</v>
      </c>
      <c r="O9" s="1332">
        <f t="shared" si="1"/>
        <v>0.42553191489361702</v>
      </c>
      <c r="P9" s="1332">
        <f t="shared" si="2"/>
        <v>1.257861635220126</v>
      </c>
      <c r="Q9" s="1332">
        <f t="shared" si="3"/>
        <v>1.8766756032171581</v>
      </c>
      <c r="R9" s="1332">
        <f t="shared" si="4"/>
        <v>1.3921113689095126</v>
      </c>
      <c r="U9" s="1339">
        <v>4.2553191489361703E-3</v>
      </c>
      <c r="V9" s="1337">
        <v>1.257861635220126E-2</v>
      </c>
      <c r="W9" s="1338">
        <v>1.876675603217158E-2</v>
      </c>
      <c r="X9" s="1335">
        <v>1.3921113689095125E-2</v>
      </c>
    </row>
    <row r="10" spans="1:24">
      <c r="A10" s="2363"/>
      <c r="B10" s="444" t="s">
        <v>396</v>
      </c>
      <c r="C10" s="445">
        <v>0.8</v>
      </c>
      <c r="D10" s="446">
        <v>4</v>
      </c>
      <c r="E10" s="447">
        <v>0</v>
      </c>
      <c r="F10" s="446">
        <v>0</v>
      </c>
      <c r="G10" s="447">
        <v>0.2</v>
      </c>
      <c r="H10" s="446">
        <v>1</v>
      </c>
      <c r="I10" s="447">
        <v>0</v>
      </c>
      <c r="J10" s="446">
        <v>0</v>
      </c>
      <c r="K10" s="447">
        <v>1</v>
      </c>
      <c r="L10" s="448">
        <v>5</v>
      </c>
    </row>
    <row r="12" spans="1:24">
      <c r="W12" s="1313"/>
    </row>
    <row r="13" spans="1:24" ht="15.75" thickBot="1">
      <c r="A13" s="2375" t="s">
        <v>455</v>
      </c>
      <c r="B13" s="2375"/>
      <c r="C13" s="2375"/>
      <c r="D13" s="2375"/>
      <c r="E13" s="2375"/>
      <c r="F13" s="2375"/>
      <c r="G13" s="2375"/>
      <c r="H13" s="2375"/>
      <c r="I13" s="2375"/>
      <c r="J13" s="2375"/>
      <c r="K13" s="2375"/>
      <c r="L13" s="2375"/>
    </row>
    <row r="14" spans="1:24" ht="15.75" thickTop="1">
      <c r="A14" s="2364"/>
      <c r="B14" s="2365"/>
      <c r="C14" s="2376" t="s">
        <v>141</v>
      </c>
      <c r="D14" s="2377"/>
      <c r="E14" s="2377"/>
      <c r="F14" s="2377"/>
      <c r="G14" s="2377"/>
      <c r="H14" s="2377"/>
      <c r="I14" s="2377"/>
      <c r="J14" s="2377"/>
      <c r="K14" s="2377"/>
      <c r="L14" s="2378"/>
    </row>
    <row r="15" spans="1:24">
      <c r="A15" s="2366"/>
      <c r="B15" s="2367"/>
      <c r="C15" s="2370" t="s">
        <v>142</v>
      </c>
      <c r="D15" s="2371"/>
      <c r="E15" s="2371" t="s">
        <v>143</v>
      </c>
      <c r="F15" s="2371"/>
      <c r="G15" s="2371" t="s">
        <v>144</v>
      </c>
      <c r="H15" s="2371"/>
      <c r="I15" s="2371" t="s">
        <v>145</v>
      </c>
      <c r="J15" s="2371"/>
      <c r="K15" s="2371" t="s">
        <v>238</v>
      </c>
      <c r="L15" s="2380"/>
    </row>
    <row r="16" spans="1:24" ht="25.5" thickBot="1">
      <c r="A16" s="2368"/>
      <c r="B16" s="2369"/>
      <c r="C16" s="449" t="s">
        <v>239</v>
      </c>
      <c r="D16" s="450" t="s">
        <v>240</v>
      </c>
      <c r="E16" s="450" t="s">
        <v>239</v>
      </c>
      <c r="F16" s="450" t="s">
        <v>240</v>
      </c>
      <c r="G16" s="450" t="s">
        <v>239</v>
      </c>
      <c r="H16" s="450" t="s">
        <v>240</v>
      </c>
      <c r="I16" s="450" t="s">
        <v>239</v>
      </c>
      <c r="J16" s="450" t="s">
        <v>240</v>
      </c>
      <c r="K16" s="450" t="s">
        <v>239</v>
      </c>
      <c r="L16" s="451" t="s">
        <v>240</v>
      </c>
    </row>
    <row r="17" spans="1:12" ht="15.75" thickTop="1">
      <c r="A17" s="2372" t="s">
        <v>435</v>
      </c>
      <c r="B17" s="2373"/>
      <c r="C17" s="452">
        <v>0.58490566037735847</v>
      </c>
      <c r="D17" s="453">
        <v>186</v>
      </c>
      <c r="E17" s="454">
        <v>0.33647798742138363</v>
      </c>
      <c r="F17" s="453">
        <v>107</v>
      </c>
      <c r="G17" s="454">
        <v>6.6037735849056603E-2</v>
      </c>
      <c r="H17" s="453">
        <v>21</v>
      </c>
      <c r="I17" s="454">
        <v>1.257861635220126E-2</v>
      </c>
      <c r="J17" s="453">
        <v>4</v>
      </c>
      <c r="K17" s="454">
        <v>1</v>
      </c>
      <c r="L17" s="455">
        <v>318</v>
      </c>
    </row>
    <row r="18" spans="1:12" ht="24">
      <c r="A18" s="2374" t="s">
        <v>8</v>
      </c>
      <c r="B18" s="456" t="s">
        <v>253</v>
      </c>
      <c r="C18" s="457">
        <v>0.53591160220994472</v>
      </c>
      <c r="D18" s="458">
        <v>97</v>
      </c>
      <c r="E18" s="459">
        <v>0.39226519337016574</v>
      </c>
      <c r="F18" s="458">
        <v>71</v>
      </c>
      <c r="G18" s="459">
        <v>6.6298342541436461E-2</v>
      </c>
      <c r="H18" s="458">
        <v>12</v>
      </c>
      <c r="I18" s="460">
        <v>5.5248618784530376E-3</v>
      </c>
      <c r="J18" s="458">
        <v>1</v>
      </c>
      <c r="K18" s="459">
        <v>1</v>
      </c>
      <c r="L18" s="461">
        <v>181</v>
      </c>
    </row>
    <row r="19" spans="1:12" ht="24">
      <c r="A19" s="2374"/>
      <c r="B19" s="456" t="s">
        <v>254</v>
      </c>
      <c r="C19" s="457">
        <v>0.68965517241379315</v>
      </c>
      <c r="D19" s="458">
        <v>60</v>
      </c>
      <c r="E19" s="459">
        <v>0.22988505747126436</v>
      </c>
      <c r="F19" s="458">
        <v>20</v>
      </c>
      <c r="G19" s="459">
        <v>5.7471264367816091E-2</v>
      </c>
      <c r="H19" s="458">
        <v>5</v>
      </c>
      <c r="I19" s="459">
        <v>2.2988505747126436E-2</v>
      </c>
      <c r="J19" s="458">
        <v>2</v>
      </c>
      <c r="K19" s="459">
        <v>1</v>
      </c>
      <c r="L19" s="461">
        <v>87</v>
      </c>
    </row>
    <row r="20" spans="1:12" ht="24">
      <c r="A20" s="2374"/>
      <c r="B20" s="456" t="s">
        <v>255</v>
      </c>
      <c r="C20" s="457">
        <v>0.64516129032258063</v>
      </c>
      <c r="D20" s="458">
        <v>20</v>
      </c>
      <c r="E20" s="459">
        <v>0.35483870967741937</v>
      </c>
      <c r="F20" s="458">
        <v>11</v>
      </c>
      <c r="G20" s="459">
        <v>0</v>
      </c>
      <c r="H20" s="458">
        <v>0</v>
      </c>
      <c r="I20" s="459">
        <v>0</v>
      </c>
      <c r="J20" s="458">
        <v>0</v>
      </c>
      <c r="K20" s="459">
        <v>1</v>
      </c>
      <c r="L20" s="461">
        <v>31</v>
      </c>
    </row>
    <row r="21" spans="1:12">
      <c r="A21" s="2374"/>
      <c r="B21" s="456" t="s">
        <v>256</v>
      </c>
      <c r="C21" s="457">
        <v>0.46666666666666662</v>
      </c>
      <c r="D21" s="458">
        <v>7</v>
      </c>
      <c r="E21" s="459">
        <v>0.26666666666666666</v>
      </c>
      <c r="F21" s="458">
        <v>4</v>
      </c>
      <c r="G21" s="459">
        <v>0.2</v>
      </c>
      <c r="H21" s="458">
        <v>3</v>
      </c>
      <c r="I21" s="459">
        <v>6.6666666666666666E-2</v>
      </c>
      <c r="J21" s="458">
        <v>1</v>
      </c>
      <c r="K21" s="459">
        <v>1</v>
      </c>
      <c r="L21" s="461">
        <v>15</v>
      </c>
    </row>
    <row r="22" spans="1:12">
      <c r="A22" s="2374"/>
      <c r="B22" s="456" t="s">
        <v>257</v>
      </c>
      <c r="C22" s="457">
        <v>0.5</v>
      </c>
      <c r="D22" s="458">
        <v>2</v>
      </c>
      <c r="E22" s="459">
        <v>0.25</v>
      </c>
      <c r="F22" s="458">
        <v>1</v>
      </c>
      <c r="G22" s="459">
        <v>0.25</v>
      </c>
      <c r="H22" s="458">
        <v>1</v>
      </c>
      <c r="I22" s="459">
        <v>0</v>
      </c>
      <c r="J22" s="458">
        <v>0</v>
      </c>
      <c r="K22" s="459">
        <v>1</v>
      </c>
      <c r="L22" s="461">
        <v>4</v>
      </c>
    </row>
    <row r="25" spans="1:12" ht="15.75" thickBot="1">
      <c r="A25" s="2379" t="s">
        <v>456</v>
      </c>
      <c r="B25" s="2379"/>
      <c r="C25" s="2379"/>
      <c r="D25" s="2379"/>
      <c r="E25" s="2379"/>
      <c r="F25" s="2379"/>
      <c r="G25" s="2379"/>
      <c r="H25" s="2379"/>
      <c r="I25" s="2379"/>
      <c r="J25" s="2379"/>
      <c r="K25" s="2379"/>
      <c r="L25" s="2379"/>
    </row>
    <row r="26" spans="1:12" ht="15.75" thickTop="1">
      <c r="A26" s="2384"/>
      <c r="B26" s="2385"/>
      <c r="C26" s="2390" t="s">
        <v>141</v>
      </c>
      <c r="D26" s="2391"/>
      <c r="E26" s="2391"/>
      <c r="F26" s="2391"/>
      <c r="G26" s="2391"/>
      <c r="H26" s="2391"/>
      <c r="I26" s="2391"/>
      <c r="J26" s="2391"/>
      <c r="K26" s="2391"/>
      <c r="L26" s="2392"/>
    </row>
    <row r="27" spans="1:12">
      <c r="A27" s="2386"/>
      <c r="B27" s="2387"/>
      <c r="C27" s="2345" t="s">
        <v>142</v>
      </c>
      <c r="D27" s="2346"/>
      <c r="E27" s="2346" t="s">
        <v>143</v>
      </c>
      <c r="F27" s="2346"/>
      <c r="G27" s="2346" t="s">
        <v>144</v>
      </c>
      <c r="H27" s="2346"/>
      <c r="I27" s="2346" t="s">
        <v>145</v>
      </c>
      <c r="J27" s="2346"/>
      <c r="K27" s="2346" t="s">
        <v>238</v>
      </c>
      <c r="L27" s="2393"/>
    </row>
    <row r="28" spans="1:12" ht="25.5" thickBot="1">
      <c r="A28" s="2388"/>
      <c r="B28" s="2389"/>
      <c r="C28" s="87" t="s">
        <v>239</v>
      </c>
      <c r="D28" s="88" t="s">
        <v>240</v>
      </c>
      <c r="E28" s="88" t="s">
        <v>239</v>
      </c>
      <c r="F28" s="88" t="s">
        <v>240</v>
      </c>
      <c r="G28" s="88" t="s">
        <v>239</v>
      </c>
      <c r="H28" s="88" t="s">
        <v>240</v>
      </c>
      <c r="I28" s="88" t="s">
        <v>239</v>
      </c>
      <c r="J28" s="88" t="s">
        <v>240</v>
      </c>
      <c r="K28" s="88" t="s">
        <v>239</v>
      </c>
      <c r="L28" s="89" t="s">
        <v>240</v>
      </c>
    </row>
    <row r="29" spans="1:12" ht="15.75" thickTop="1">
      <c r="A29" s="2381" t="s">
        <v>238</v>
      </c>
      <c r="B29" s="2382"/>
      <c r="C29" s="91">
        <v>0.60053619302949057</v>
      </c>
      <c r="D29" s="92">
        <v>224</v>
      </c>
      <c r="E29" s="93">
        <v>0.34048257372654156</v>
      </c>
      <c r="F29" s="92">
        <v>127</v>
      </c>
      <c r="G29" s="93">
        <v>4.0214477211796246E-2</v>
      </c>
      <c r="H29" s="92">
        <v>15</v>
      </c>
      <c r="I29" s="93">
        <v>1.876675603217158E-2</v>
      </c>
      <c r="J29" s="92">
        <v>7</v>
      </c>
      <c r="K29" s="93">
        <v>1</v>
      </c>
      <c r="L29" s="94">
        <v>373</v>
      </c>
    </row>
    <row r="30" spans="1:12" ht="24">
      <c r="A30" s="2383" t="s">
        <v>8</v>
      </c>
      <c r="B30" s="90" t="s">
        <v>253</v>
      </c>
      <c r="C30" s="95">
        <v>0.57641921397379914</v>
      </c>
      <c r="D30" s="96">
        <v>132</v>
      </c>
      <c r="E30" s="97">
        <v>0.35807860262008728</v>
      </c>
      <c r="F30" s="96">
        <v>82</v>
      </c>
      <c r="G30" s="97">
        <v>3.9301310043668124E-2</v>
      </c>
      <c r="H30" s="96">
        <v>9</v>
      </c>
      <c r="I30" s="97">
        <v>2.6200873362445413E-2</v>
      </c>
      <c r="J30" s="96">
        <v>6</v>
      </c>
      <c r="K30" s="97">
        <v>1</v>
      </c>
      <c r="L30" s="98">
        <v>229</v>
      </c>
    </row>
    <row r="31" spans="1:12" ht="24">
      <c r="A31" s="2383"/>
      <c r="B31" s="90" t="s">
        <v>254</v>
      </c>
      <c r="C31" s="95">
        <v>0.63541666666666663</v>
      </c>
      <c r="D31" s="96">
        <v>61</v>
      </c>
      <c r="E31" s="97">
        <v>0.30208333333333331</v>
      </c>
      <c r="F31" s="96">
        <v>29</v>
      </c>
      <c r="G31" s="97">
        <v>6.25E-2</v>
      </c>
      <c r="H31" s="96">
        <v>6</v>
      </c>
      <c r="I31" s="97">
        <v>0</v>
      </c>
      <c r="J31" s="96">
        <v>0</v>
      </c>
      <c r="K31" s="97">
        <v>1</v>
      </c>
      <c r="L31" s="98">
        <v>96</v>
      </c>
    </row>
    <row r="32" spans="1:12" ht="24">
      <c r="A32" s="2383"/>
      <c r="B32" s="90" t="s">
        <v>255</v>
      </c>
      <c r="C32" s="95">
        <v>0.64516129032258063</v>
      </c>
      <c r="D32" s="96">
        <v>20</v>
      </c>
      <c r="E32" s="97">
        <v>0.32258064516129031</v>
      </c>
      <c r="F32" s="96">
        <v>10</v>
      </c>
      <c r="G32" s="97">
        <v>0</v>
      </c>
      <c r="H32" s="96">
        <v>0</v>
      </c>
      <c r="I32" s="97">
        <v>3.2258064516129031E-2</v>
      </c>
      <c r="J32" s="96">
        <v>1</v>
      </c>
      <c r="K32" s="97">
        <v>1</v>
      </c>
      <c r="L32" s="98">
        <v>31</v>
      </c>
    </row>
    <row r="33" spans="1:12">
      <c r="A33" s="2383"/>
      <c r="B33" s="90" t="s">
        <v>256</v>
      </c>
      <c r="C33" s="95">
        <v>0.69230769230769229</v>
      </c>
      <c r="D33" s="96">
        <v>9</v>
      </c>
      <c r="E33" s="97">
        <v>0.30769230769230771</v>
      </c>
      <c r="F33" s="96">
        <v>4</v>
      </c>
      <c r="G33" s="97">
        <v>0</v>
      </c>
      <c r="H33" s="96">
        <v>0</v>
      </c>
      <c r="I33" s="97">
        <v>0</v>
      </c>
      <c r="J33" s="96">
        <v>0</v>
      </c>
      <c r="K33" s="97">
        <v>1</v>
      </c>
      <c r="L33" s="98">
        <v>13</v>
      </c>
    </row>
    <row r="34" spans="1:12">
      <c r="A34" s="2383"/>
      <c r="B34" s="90" t="s">
        <v>257</v>
      </c>
      <c r="C34" s="95">
        <v>0.5</v>
      </c>
      <c r="D34" s="96">
        <v>2</v>
      </c>
      <c r="E34" s="97">
        <v>0.5</v>
      </c>
      <c r="F34" s="96">
        <v>2</v>
      </c>
      <c r="G34" s="97">
        <v>0</v>
      </c>
      <c r="H34" s="96">
        <v>0</v>
      </c>
      <c r="I34" s="97">
        <v>0</v>
      </c>
      <c r="J34" s="96">
        <v>0</v>
      </c>
      <c r="K34" s="97">
        <v>1</v>
      </c>
      <c r="L34" s="98">
        <v>4</v>
      </c>
    </row>
    <row r="37" spans="1:12" ht="15.75" thickBot="1">
      <c r="A37" s="2347" t="s">
        <v>140</v>
      </c>
      <c r="B37" s="2347"/>
      <c r="C37" s="2347"/>
      <c r="D37" s="2347"/>
      <c r="E37" s="2347"/>
      <c r="F37" s="2347"/>
      <c r="G37" s="2347"/>
      <c r="H37" s="2347"/>
      <c r="I37" s="2347"/>
      <c r="J37" s="2347"/>
      <c r="K37" s="2347"/>
      <c r="L37" s="2347"/>
    </row>
    <row r="38" spans="1:12" ht="15.75" thickTop="1">
      <c r="A38" s="2340">
        <v>2017</v>
      </c>
      <c r="B38" s="2340"/>
      <c r="C38" s="2343" t="s">
        <v>141</v>
      </c>
      <c r="D38" s="2343"/>
      <c r="E38" s="2343"/>
      <c r="F38" s="2343"/>
      <c r="G38" s="2343"/>
      <c r="H38" s="2343"/>
      <c r="I38" s="2343"/>
      <c r="J38" s="2343"/>
      <c r="K38" s="2343"/>
      <c r="L38" s="2343"/>
    </row>
    <row r="39" spans="1:12">
      <c r="A39" s="2341"/>
      <c r="B39" s="2341"/>
      <c r="C39" s="2344" t="s">
        <v>142</v>
      </c>
      <c r="D39" s="2344"/>
      <c r="E39" s="2344" t="s">
        <v>143</v>
      </c>
      <c r="F39" s="2344"/>
      <c r="G39" s="2344" t="s">
        <v>144</v>
      </c>
      <c r="H39" s="2344"/>
      <c r="I39" s="2344" t="s">
        <v>145</v>
      </c>
      <c r="J39" s="2344"/>
      <c r="K39" s="2344" t="s">
        <v>518</v>
      </c>
      <c r="L39" s="2344"/>
    </row>
    <row r="40" spans="1:12" ht="15.75" thickBot="1">
      <c r="A40" s="2342"/>
      <c r="B40" s="2342"/>
      <c r="C40" s="889" t="s">
        <v>520</v>
      </c>
      <c r="D40" s="889" t="s">
        <v>519</v>
      </c>
      <c r="E40" s="889" t="s">
        <v>520</v>
      </c>
      <c r="F40" s="889" t="s">
        <v>519</v>
      </c>
      <c r="G40" s="889" t="s">
        <v>520</v>
      </c>
      <c r="H40" s="889" t="s">
        <v>519</v>
      </c>
      <c r="I40" s="889" t="s">
        <v>520</v>
      </c>
      <c r="J40" s="889" t="s">
        <v>519</v>
      </c>
      <c r="K40" s="889" t="s">
        <v>520</v>
      </c>
      <c r="L40" s="889" t="s">
        <v>519</v>
      </c>
    </row>
    <row r="41" spans="1:12" ht="15.75" thickTop="1">
      <c r="A41" s="2338" t="s">
        <v>392</v>
      </c>
      <c r="B41" s="2338"/>
      <c r="C41" s="890">
        <v>0.58236658932714613</v>
      </c>
      <c r="D41" s="891">
        <v>251</v>
      </c>
      <c r="E41" s="890">
        <v>0.36890951276102091</v>
      </c>
      <c r="F41" s="891">
        <v>159</v>
      </c>
      <c r="G41" s="890">
        <v>3.4802784222737818E-2</v>
      </c>
      <c r="H41" s="891">
        <v>15</v>
      </c>
      <c r="I41" s="890">
        <v>1.3921113689095125E-2</v>
      </c>
      <c r="J41" s="891">
        <v>6</v>
      </c>
      <c r="K41" s="890">
        <v>1</v>
      </c>
      <c r="L41" s="891">
        <v>431</v>
      </c>
    </row>
  </sheetData>
  <mergeCells count="39">
    <mergeCell ref="A29:B29"/>
    <mergeCell ref="A30:A34"/>
    <mergeCell ref="A26:B28"/>
    <mergeCell ref="C26:L26"/>
    <mergeCell ref="C27:D27"/>
    <mergeCell ref="E27:F27"/>
    <mergeCell ref="G27:H27"/>
    <mergeCell ref="I27:J27"/>
    <mergeCell ref="K27:L27"/>
    <mergeCell ref="A17:B17"/>
    <mergeCell ref="A18:A22"/>
    <mergeCell ref="A13:L13"/>
    <mergeCell ref="C14:L14"/>
    <mergeCell ref="A25:L25"/>
    <mergeCell ref="G15:H15"/>
    <mergeCell ref="I15:J15"/>
    <mergeCell ref="K15:L15"/>
    <mergeCell ref="A5:B5"/>
    <mergeCell ref="A6:A10"/>
    <mergeCell ref="A14:B16"/>
    <mergeCell ref="C15:D15"/>
    <mergeCell ref="E15:F15"/>
    <mergeCell ref="A1:L1"/>
    <mergeCell ref="A2:B4"/>
    <mergeCell ref="C2:L2"/>
    <mergeCell ref="C3:D3"/>
    <mergeCell ref="E3:F3"/>
    <mergeCell ref="G3:H3"/>
    <mergeCell ref="I3:J3"/>
    <mergeCell ref="K3:L3"/>
    <mergeCell ref="A41:B41"/>
    <mergeCell ref="A37:L37"/>
    <mergeCell ref="A38:B40"/>
    <mergeCell ref="C38:L38"/>
    <mergeCell ref="C39:D39"/>
    <mergeCell ref="E39:F39"/>
    <mergeCell ref="G39:H39"/>
    <mergeCell ref="I39:J39"/>
    <mergeCell ref="K39:L3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M79"/>
  <sheetViews>
    <sheetView topLeftCell="L1" zoomScaleNormal="100" workbookViewId="0">
      <selection activeCell="T24" sqref="T24"/>
    </sheetView>
  </sheetViews>
  <sheetFormatPr baseColWidth="10" defaultColWidth="9.140625" defaultRowHeight="15"/>
  <cols>
    <col min="1" max="1" width="22.7109375" customWidth="1"/>
    <col min="2" max="12" width="10.85546875" customWidth="1"/>
    <col min="13" max="13" width="16.7109375" customWidth="1"/>
    <col min="16" max="16" width="17.140625" customWidth="1"/>
    <col min="24" max="24" width="0" hidden="1" customWidth="1"/>
  </cols>
  <sheetData>
    <row r="1" spans="1:13" ht="18">
      <c r="A1" s="2" t="s">
        <v>248</v>
      </c>
    </row>
    <row r="3" spans="1:13">
      <c r="A3" s="323" t="s">
        <v>528</v>
      </c>
      <c r="B3" s="323"/>
      <c r="C3" s="323"/>
      <c r="D3" s="323"/>
    </row>
    <row r="4" spans="1:13">
      <c r="A4" s="1" t="s">
        <v>250</v>
      </c>
    </row>
    <row r="5" spans="1:13" ht="15.75" thickBot="1"/>
    <row r="6" spans="1:13" ht="15" customHeight="1" thickTop="1">
      <c r="A6" s="1865" t="s">
        <v>529</v>
      </c>
      <c r="B6" s="1866"/>
      <c r="C6" s="1861" t="s">
        <v>7</v>
      </c>
      <c r="D6" s="1862"/>
      <c r="E6" s="1862"/>
      <c r="F6" s="1862"/>
      <c r="G6" s="1862"/>
      <c r="H6" s="1862"/>
      <c r="I6" s="1862"/>
      <c r="J6" s="1862"/>
      <c r="K6" s="1862"/>
      <c r="L6" s="1862"/>
      <c r="M6" s="1863"/>
    </row>
    <row r="7" spans="1:13" ht="30" customHeight="1">
      <c r="A7" s="1867"/>
      <c r="B7" s="1868"/>
      <c r="C7" s="1858" t="s">
        <v>39</v>
      </c>
      <c r="D7" s="1859"/>
      <c r="E7" s="1858" t="s">
        <v>36</v>
      </c>
      <c r="F7" s="1859"/>
      <c r="G7" s="1858" t="s">
        <v>37</v>
      </c>
      <c r="H7" s="1859"/>
      <c r="I7" s="1858" t="s">
        <v>38</v>
      </c>
      <c r="J7" s="1860"/>
      <c r="K7" s="1864" t="s">
        <v>237</v>
      </c>
      <c r="L7" s="1864"/>
      <c r="M7" s="221" t="s">
        <v>238</v>
      </c>
    </row>
    <row r="8" spans="1:13" ht="29.25" customHeight="1" thickBot="1">
      <c r="A8" s="1869"/>
      <c r="B8" s="1870"/>
      <c r="C8" s="3" t="s">
        <v>239</v>
      </c>
      <c r="D8" s="3" t="s">
        <v>240</v>
      </c>
      <c r="E8" s="3" t="s">
        <v>239</v>
      </c>
      <c r="F8" s="3" t="s">
        <v>240</v>
      </c>
      <c r="G8" s="3" t="s">
        <v>239</v>
      </c>
      <c r="H8" s="3" t="s">
        <v>240</v>
      </c>
      <c r="I8" s="3" t="s">
        <v>239</v>
      </c>
      <c r="J8" s="3" t="s">
        <v>240</v>
      </c>
      <c r="K8" s="223" t="s">
        <v>239</v>
      </c>
      <c r="L8" s="222" t="s">
        <v>240</v>
      </c>
      <c r="M8" s="220" t="s">
        <v>240</v>
      </c>
    </row>
    <row r="9" spans="1:13" ht="15" customHeight="1" thickTop="1">
      <c r="A9" s="1871" t="s">
        <v>238</v>
      </c>
      <c r="B9" s="1872"/>
      <c r="C9" s="6">
        <v>0.5951742627345844</v>
      </c>
      <c r="D9" s="9">
        <v>222</v>
      </c>
      <c r="E9" s="6">
        <v>0.19034852546916889</v>
      </c>
      <c r="F9" s="9">
        <v>71</v>
      </c>
      <c r="G9" s="6">
        <v>0.12868632707774799</v>
      </c>
      <c r="H9" s="9">
        <v>48</v>
      </c>
      <c r="I9" s="6">
        <v>8.3109919571045576E-2</v>
      </c>
      <c r="J9" s="9">
        <v>31</v>
      </c>
      <c r="K9" s="224">
        <v>2.6809651474530832E-3</v>
      </c>
      <c r="L9" s="225">
        <v>1</v>
      </c>
      <c r="M9" s="10">
        <v>373</v>
      </c>
    </row>
    <row r="10" spans="1:13" ht="15" customHeight="1">
      <c r="A10" s="1856" t="s">
        <v>8</v>
      </c>
      <c r="B10" s="4" t="s">
        <v>253</v>
      </c>
      <c r="C10" s="7">
        <v>0.51965065502183405</v>
      </c>
      <c r="D10" s="495">
        <v>119</v>
      </c>
      <c r="E10" s="496">
        <v>0.24017467248908297</v>
      </c>
      <c r="F10" s="495">
        <v>55</v>
      </c>
      <c r="G10" s="496">
        <v>0.13973799126637554</v>
      </c>
      <c r="H10" s="495">
        <v>32</v>
      </c>
      <c r="I10" s="496">
        <v>9.606986899563319E-2</v>
      </c>
      <c r="J10" s="495">
        <v>22</v>
      </c>
      <c r="K10" s="497">
        <v>4.3668122270742356E-3</v>
      </c>
      <c r="L10" s="498">
        <v>1</v>
      </c>
      <c r="M10" s="12">
        <v>229</v>
      </c>
    </row>
    <row r="11" spans="1:13" ht="15" customHeight="1">
      <c r="A11" s="1856"/>
      <c r="B11" s="4" t="s">
        <v>254</v>
      </c>
      <c r="C11" s="7">
        <v>0.75</v>
      </c>
      <c r="D11" s="495">
        <v>72</v>
      </c>
      <c r="E11" s="496">
        <v>4.1666666666666657E-2</v>
      </c>
      <c r="F11" s="495">
        <v>4</v>
      </c>
      <c r="G11" s="496">
        <v>0.14583333333333334</v>
      </c>
      <c r="H11" s="495">
        <v>14</v>
      </c>
      <c r="I11" s="496">
        <v>6.25E-2</v>
      </c>
      <c r="J11" s="495">
        <v>6</v>
      </c>
      <c r="K11" s="499">
        <v>0</v>
      </c>
      <c r="L11" s="498">
        <v>0</v>
      </c>
      <c r="M11" s="12">
        <v>96</v>
      </c>
    </row>
    <row r="12" spans="1:13" ht="15" customHeight="1">
      <c r="A12" s="1856"/>
      <c r="B12" s="4" t="s">
        <v>255</v>
      </c>
      <c r="C12" s="7">
        <v>0.64516129032258063</v>
      </c>
      <c r="D12" s="495">
        <v>20</v>
      </c>
      <c r="E12" s="496">
        <v>0.32258064516129031</v>
      </c>
      <c r="F12" s="495">
        <v>10</v>
      </c>
      <c r="G12" s="496">
        <v>0</v>
      </c>
      <c r="H12" s="495">
        <v>0</v>
      </c>
      <c r="I12" s="496">
        <v>3.2258064516129031E-2</v>
      </c>
      <c r="J12" s="495">
        <v>1</v>
      </c>
      <c r="K12" s="499">
        <v>0</v>
      </c>
      <c r="L12" s="498">
        <v>0</v>
      </c>
      <c r="M12" s="12">
        <v>31</v>
      </c>
    </row>
    <row r="13" spans="1:13" ht="15" customHeight="1">
      <c r="A13" s="1856"/>
      <c r="B13" s="4" t="s">
        <v>256</v>
      </c>
      <c r="C13" s="7">
        <v>0.61538461538461542</v>
      </c>
      <c r="D13" s="495">
        <v>8</v>
      </c>
      <c r="E13" s="496">
        <v>0.15384615384615385</v>
      </c>
      <c r="F13" s="495">
        <v>2</v>
      </c>
      <c r="G13" s="496">
        <v>7.6923076923076927E-2</v>
      </c>
      <c r="H13" s="495">
        <v>1</v>
      </c>
      <c r="I13" s="496">
        <v>0.15384615384615385</v>
      </c>
      <c r="J13" s="495">
        <v>2</v>
      </c>
      <c r="K13" s="499">
        <v>0</v>
      </c>
      <c r="L13" s="498">
        <v>0</v>
      </c>
      <c r="M13" s="12">
        <v>13</v>
      </c>
    </row>
    <row r="14" spans="1:13" ht="27.95" customHeight="1">
      <c r="A14" s="1856"/>
      <c r="B14" s="4" t="s">
        <v>257</v>
      </c>
      <c r="C14" s="7">
        <v>0.75</v>
      </c>
      <c r="D14" s="495">
        <v>3</v>
      </c>
      <c r="E14" s="496">
        <v>0</v>
      </c>
      <c r="F14" s="495">
        <v>0</v>
      </c>
      <c r="G14" s="496">
        <v>0.25</v>
      </c>
      <c r="H14" s="495">
        <v>1</v>
      </c>
      <c r="I14" s="496">
        <v>0</v>
      </c>
      <c r="J14" s="495">
        <v>0</v>
      </c>
      <c r="K14" s="499">
        <v>0</v>
      </c>
      <c r="L14" s="498">
        <v>0</v>
      </c>
      <c r="M14" s="12">
        <v>4</v>
      </c>
    </row>
    <row r="15" spans="1:13" ht="15" customHeight="1">
      <c r="A15" s="1856" t="s">
        <v>9</v>
      </c>
      <c r="B15" s="4" t="s">
        <v>10</v>
      </c>
      <c r="C15" s="7">
        <v>0.63043478260869568</v>
      </c>
      <c r="D15" s="11">
        <v>193</v>
      </c>
      <c r="E15" s="7">
        <v>0.17391304347826086</v>
      </c>
      <c r="F15" s="11">
        <v>63</v>
      </c>
      <c r="G15" s="7">
        <v>0.13043478260869565</v>
      </c>
      <c r="H15" s="11">
        <v>42</v>
      </c>
      <c r="I15" s="7">
        <v>6.5217391304347824E-2</v>
      </c>
      <c r="J15" s="11">
        <v>28</v>
      </c>
      <c r="K15" s="228">
        <v>0</v>
      </c>
      <c r="L15" s="226">
        <v>1</v>
      </c>
      <c r="M15" s="12">
        <v>327</v>
      </c>
    </row>
    <row r="16" spans="1:13" ht="15" customHeight="1">
      <c r="A16" s="1856"/>
      <c r="B16" s="4" t="s">
        <v>11</v>
      </c>
      <c r="C16" s="7">
        <v>0.59021406727828751</v>
      </c>
      <c r="D16" s="11">
        <v>29</v>
      </c>
      <c r="E16" s="7">
        <v>0.19266055045871561</v>
      </c>
      <c r="F16" s="11">
        <v>8</v>
      </c>
      <c r="G16" s="7">
        <v>0.12844036697247707</v>
      </c>
      <c r="H16" s="11">
        <v>6</v>
      </c>
      <c r="I16" s="7">
        <v>8.5626911314984705E-2</v>
      </c>
      <c r="J16" s="11">
        <v>3</v>
      </c>
      <c r="K16" s="227">
        <v>3.0581039755351678E-3</v>
      </c>
      <c r="L16" s="226">
        <v>0</v>
      </c>
      <c r="M16" s="12">
        <v>46</v>
      </c>
    </row>
    <row r="17" spans="1:13" ht="15" customHeight="1">
      <c r="A17" s="1856" t="s">
        <v>258</v>
      </c>
      <c r="B17" s="4" t="s">
        <v>12</v>
      </c>
      <c r="C17" s="7">
        <v>0.72727272727272729</v>
      </c>
      <c r="D17" s="11">
        <v>16</v>
      </c>
      <c r="E17" s="7">
        <v>0.13636363636363635</v>
      </c>
      <c r="F17" s="11">
        <v>3</v>
      </c>
      <c r="G17" s="7">
        <v>9.0909090909090912E-2</v>
      </c>
      <c r="H17" s="11">
        <v>2</v>
      </c>
      <c r="I17" s="7">
        <v>4.5454545454545456E-2</v>
      </c>
      <c r="J17" s="11">
        <v>1</v>
      </c>
      <c r="K17" s="228">
        <v>0</v>
      </c>
      <c r="L17" s="226">
        <v>0</v>
      </c>
      <c r="M17" s="12">
        <v>22</v>
      </c>
    </row>
    <row r="18" spans="1:13" ht="57" customHeight="1">
      <c r="A18" s="1856"/>
      <c r="B18" s="4" t="s">
        <v>13</v>
      </c>
      <c r="C18" s="7">
        <v>0.58689458689458684</v>
      </c>
      <c r="D18" s="11">
        <v>206</v>
      </c>
      <c r="E18" s="7">
        <v>0.19373219373219372</v>
      </c>
      <c r="F18" s="11">
        <v>68</v>
      </c>
      <c r="G18" s="7">
        <v>0.13105413105413105</v>
      </c>
      <c r="H18" s="11">
        <v>46</v>
      </c>
      <c r="I18" s="7">
        <v>8.5470085470085472E-2</v>
      </c>
      <c r="J18" s="11">
        <v>30</v>
      </c>
      <c r="K18" s="227">
        <v>2.8490028490028491E-3</v>
      </c>
      <c r="L18" s="226">
        <v>1</v>
      </c>
      <c r="M18" s="12">
        <v>351</v>
      </c>
    </row>
    <row r="19" spans="1:13" ht="15" customHeight="1">
      <c r="A19" s="1856" t="s">
        <v>14</v>
      </c>
      <c r="B19" s="4" t="s">
        <v>15</v>
      </c>
      <c r="C19" s="7">
        <v>0.67272727272727262</v>
      </c>
      <c r="D19" s="11">
        <v>37</v>
      </c>
      <c r="E19" s="7">
        <v>0.21818181818181817</v>
      </c>
      <c r="F19" s="11">
        <v>12</v>
      </c>
      <c r="G19" s="7">
        <v>9.0909090909090912E-2</v>
      </c>
      <c r="H19" s="11">
        <v>5</v>
      </c>
      <c r="I19" s="7">
        <v>1.8181818181818181E-2</v>
      </c>
      <c r="J19" s="11">
        <v>1</v>
      </c>
      <c r="K19" s="228">
        <v>0</v>
      </c>
      <c r="L19" s="226">
        <v>0</v>
      </c>
      <c r="M19" s="12">
        <v>55</v>
      </c>
    </row>
    <row r="20" spans="1:13" ht="27.95" customHeight="1">
      <c r="A20" s="1856"/>
      <c r="B20" s="4" t="s">
        <v>16</v>
      </c>
      <c r="C20" s="7">
        <v>0.49606299212598431</v>
      </c>
      <c r="D20" s="11">
        <v>63</v>
      </c>
      <c r="E20" s="7">
        <v>0.28346456692913385</v>
      </c>
      <c r="F20" s="11">
        <v>36</v>
      </c>
      <c r="G20" s="7">
        <v>0.10236220472440945</v>
      </c>
      <c r="H20" s="11">
        <v>13</v>
      </c>
      <c r="I20" s="7">
        <v>0.11811023622047244</v>
      </c>
      <c r="J20" s="11">
        <v>15</v>
      </c>
      <c r="K20" s="228">
        <v>0</v>
      </c>
      <c r="L20" s="226">
        <v>0</v>
      </c>
      <c r="M20" s="12">
        <v>127</v>
      </c>
    </row>
    <row r="21" spans="1:13" ht="27.95" customHeight="1">
      <c r="A21" s="1856"/>
      <c r="B21" s="4" t="s">
        <v>17</v>
      </c>
      <c r="C21" s="7">
        <v>0.67441860465116277</v>
      </c>
      <c r="D21" s="11">
        <v>58</v>
      </c>
      <c r="E21" s="7">
        <v>0.11627906976744186</v>
      </c>
      <c r="F21" s="11">
        <v>10</v>
      </c>
      <c r="G21" s="7">
        <v>0.15116279069767441</v>
      </c>
      <c r="H21" s="11">
        <v>13</v>
      </c>
      <c r="I21" s="7">
        <v>4.6511627906976744E-2</v>
      </c>
      <c r="J21" s="11">
        <v>4</v>
      </c>
      <c r="K21" s="228">
        <v>1.1627906976744186E-2</v>
      </c>
      <c r="L21" s="226">
        <v>1</v>
      </c>
      <c r="M21" s="12">
        <v>86</v>
      </c>
    </row>
    <row r="22" spans="1:13" ht="15" customHeight="1">
      <c r="A22" s="1856"/>
      <c r="B22" s="4" t="s">
        <v>18</v>
      </c>
      <c r="C22" s="7">
        <v>0.60952380952380958</v>
      </c>
      <c r="D22" s="11">
        <v>64</v>
      </c>
      <c r="E22" s="7">
        <v>0.12380952380952381</v>
      </c>
      <c r="F22" s="11">
        <v>13</v>
      </c>
      <c r="G22" s="7">
        <v>0.16190476190476188</v>
      </c>
      <c r="H22" s="11">
        <v>17</v>
      </c>
      <c r="I22" s="7">
        <v>0.10476190476190476</v>
      </c>
      <c r="J22" s="11">
        <v>11</v>
      </c>
      <c r="K22" s="228">
        <v>0</v>
      </c>
      <c r="L22" s="226">
        <v>0</v>
      </c>
      <c r="M22" s="12">
        <v>105</v>
      </c>
    </row>
    <row r="23" spans="1:13" ht="15" customHeight="1">
      <c r="A23" s="1856" t="s">
        <v>19</v>
      </c>
      <c r="B23" s="4" t="s">
        <v>21</v>
      </c>
      <c r="C23" s="7">
        <v>0.84736842105263155</v>
      </c>
      <c r="D23" s="495">
        <v>161</v>
      </c>
      <c r="E23" s="496">
        <v>3.6842105263157891E-2</v>
      </c>
      <c r="F23" s="495">
        <v>7</v>
      </c>
      <c r="G23" s="496">
        <v>5.2631578947368418E-2</v>
      </c>
      <c r="H23" s="495">
        <v>10</v>
      </c>
      <c r="I23" s="496">
        <v>5.7894736842105263E-2</v>
      </c>
      <c r="J23" s="495">
        <v>11</v>
      </c>
      <c r="K23" s="497">
        <v>5.263157894736842E-3</v>
      </c>
      <c r="L23" s="498">
        <v>1</v>
      </c>
      <c r="M23" s="12">
        <v>190</v>
      </c>
    </row>
    <row r="24" spans="1:13" ht="15" customHeight="1">
      <c r="A24" s="1856"/>
      <c r="B24" s="4" t="s">
        <v>22</v>
      </c>
      <c r="C24" s="7">
        <v>0.3576642335766424</v>
      </c>
      <c r="D24" s="495">
        <v>49</v>
      </c>
      <c r="E24" s="496">
        <v>0.43065693430656926</v>
      </c>
      <c r="F24" s="495">
        <v>59</v>
      </c>
      <c r="G24" s="496">
        <v>0.145985401459854</v>
      </c>
      <c r="H24" s="495">
        <v>20</v>
      </c>
      <c r="I24" s="496">
        <v>6.569343065693431E-2</v>
      </c>
      <c r="J24" s="495">
        <v>9</v>
      </c>
      <c r="K24" s="499">
        <v>0</v>
      </c>
      <c r="L24" s="498">
        <v>0</v>
      </c>
      <c r="M24" s="12">
        <v>137</v>
      </c>
    </row>
    <row r="25" spans="1:13" ht="15" customHeight="1">
      <c r="A25" s="1856"/>
      <c r="B25" s="4" t="s">
        <v>20</v>
      </c>
      <c r="C25" s="7">
        <v>0.23809523809523805</v>
      </c>
      <c r="D25" s="495">
        <v>10</v>
      </c>
      <c r="E25" s="496">
        <v>0.11904761904761903</v>
      </c>
      <c r="F25" s="495">
        <v>5</v>
      </c>
      <c r="G25" s="496">
        <v>0.42857142857142855</v>
      </c>
      <c r="H25" s="495">
        <v>18</v>
      </c>
      <c r="I25" s="496">
        <v>0.21428571428571427</v>
      </c>
      <c r="J25" s="495">
        <v>9</v>
      </c>
      <c r="K25" s="499">
        <v>0</v>
      </c>
      <c r="L25" s="498">
        <v>0</v>
      </c>
      <c r="M25" s="12">
        <v>42</v>
      </c>
    </row>
    <row r="26" spans="1:13" ht="27.95" customHeight="1">
      <c r="A26" s="1856"/>
      <c r="B26" s="4" t="s">
        <v>23</v>
      </c>
      <c r="C26" s="7">
        <v>0.5</v>
      </c>
      <c r="D26" s="495">
        <v>2</v>
      </c>
      <c r="E26" s="496">
        <v>0</v>
      </c>
      <c r="F26" s="495">
        <v>0</v>
      </c>
      <c r="G26" s="496">
        <v>0</v>
      </c>
      <c r="H26" s="495">
        <v>0</v>
      </c>
      <c r="I26" s="496">
        <v>0.5</v>
      </c>
      <c r="J26" s="495">
        <v>2</v>
      </c>
      <c r="K26" s="499">
        <v>0</v>
      </c>
      <c r="L26" s="498">
        <v>0</v>
      </c>
      <c r="M26" s="12">
        <v>4</v>
      </c>
    </row>
    <row r="27" spans="1:13" ht="15" customHeight="1">
      <c r="A27" s="1856" t="s">
        <v>24</v>
      </c>
      <c r="B27" s="4" t="s">
        <v>27</v>
      </c>
      <c r="C27" s="7">
        <v>0.63636363636363635</v>
      </c>
      <c r="D27" s="11">
        <v>204</v>
      </c>
      <c r="E27" s="7">
        <v>9.0909090909090912E-2</v>
      </c>
      <c r="F27" s="11">
        <v>64</v>
      </c>
      <c r="G27" s="7">
        <v>9.0909090909090912E-2</v>
      </c>
      <c r="H27" s="11">
        <v>29</v>
      </c>
      <c r="I27" s="7">
        <v>0.18181818181818182</v>
      </c>
      <c r="J27" s="11">
        <v>20</v>
      </c>
      <c r="K27" s="228">
        <v>0</v>
      </c>
      <c r="L27" s="226">
        <v>1</v>
      </c>
      <c r="M27" s="12">
        <v>318</v>
      </c>
    </row>
    <row r="28" spans="1:13" ht="15" customHeight="1">
      <c r="A28" s="1856"/>
      <c r="B28" s="4" t="s">
        <v>26</v>
      </c>
      <c r="C28" s="7">
        <v>0.25</v>
      </c>
      <c r="D28" s="11">
        <v>11</v>
      </c>
      <c r="E28" s="7">
        <v>0.13636363636363635</v>
      </c>
      <c r="F28" s="11">
        <v>6</v>
      </c>
      <c r="G28" s="7">
        <v>0.40909090909090912</v>
      </c>
      <c r="H28" s="11">
        <v>18</v>
      </c>
      <c r="I28" s="7">
        <v>0.20454545454545456</v>
      </c>
      <c r="J28" s="11">
        <v>9</v>
      </c>
      <c r="K28" s="228">
        <v>0</v>
      </c>
      <c r="L28" s="226">
        <v>0</v>
      </c>
      <c r="M28" s="12">
        <v>44</v>
      </c>
    </row>
    <row r="29" spans="1:13" ht="15" customHeight="1">
      <c r="A29" s="1856"/>
      <c r="B29" s="4" t="s">
        <v>25</v>
      </c>
      <c r="C29" s="7">
        <v>0.64150943396226412</v>
      </c>
      <c r="D29" s="11">
        <v>7</v>
      </c>
      <c r="E29" s="7">
        <v>0.20125786163522016</v>
      </c>
      <c r="F29" s="11">
        <v>1</v>
      </c>
      <c r="G29" s="7">
        <v>9.1194968553459113E-2</v>
      </c>
      <c r="H29" s="11">
        <v>1</v>
      </c>
      <c r="I29" s="7">
        <v>6.2893081761006289E-2</v>
      </c>
      <c r="J29" s="11">
        <v>2</v>
      </c>
      <c r="K29" s="227">
        <v>3.1446540880503151E-3</v>
      </c>
      <c r="L29" s="226">
        <v>0</v>
      </c>
      <c r="M29" s="12">
        <v>11</v>
      </c>
    </row>
    <row r="30" spans="1:13" ht="15" customHeight="1">
      <c r="A30" s="1856" t="s">
        <v>28</v>
      </c>
      <c r="B30" s="4" t="s">
        <v>29</v>
      </c>
      <c r="C30" s="7">
        <v>0.72307692307692306</v>
      </c>
      <c r="D30" s="11">
        <v>141</v>
      </c>
      <c r="E30" s="7">
        <v>5.6410256410256411E-2</v>
      </c>
      <c r="F30" s="11">
        <v>11</v>
      </c>
      <c r="G30" s="7">
        <v>0.13333333333333333</v>
      </c>
      <c r="H30" s="11">
        <v>26</v>
      </c>
      <c r="I30" s="7">
        <v>8.7179487179487175E-2</v>
      </c>
      <c r="J30" s="11">
        <v>17</v>
      </c>
      <c r="K30" s="228">
        <v>0</v>
      </c>
      <c r="L30" s="226">
        <v>0</v>
      </c>
      <c r="M30" s="12">
        <v>195</v>
      </c>
    </row>
    <row r="31" spans="1:13" ht="15" customHeight="1">
      <c r="A31" s="1856"/>
      <c r="B31" s="4" t="s">
        <v>30</v>
      </c>
      <c r="C31" s="7">
        <v>0.5</v>
      </c>
      <c r="D31" s="11">
        <v>5</v>
      </c>
      <c r="E31" s="7">
        <v>0.1</v>
      </c>
      <c r="F31" s="11">
        <v>1</v>
      </c>
      <c r="G31" s="7">
        <v>0</v>
      </c>
      <c r="H31" s="11">
        <v>0</v>
      </c>
      <c r="I31" s="7">
        <v>0.4</v>
      </c>
      <c r="J31" s="11">
        <v>4</v>
      </c>
      <c r="K31" s="228">
        <v>0</v>
      </c>
      <c r="L31" s="226">
        <v>0</v>
      </c>
      <c r="M31" s="12">
        <v>10</v>
      </c>
    </row>
    <row r="32" spans="1:13" ht="15" customHeight="1">
      <c r="A32" s="1856"/>
      <c r="B32" s="4" t="s">
        <v>31</v>
      </c>
      <c r="C32" s="7">
        <v>0.45238095238095238</v>
      </c>
      <c r="D32" s="11">
        <v>76</v>
      </c>
      <c r="E32" s="7">
        <v>0.35119047619047611</v>
      </c>
      <c r="F32" s="11">
        <v>59</v>
      </c>
      <c r="G32" s="7">
        <v>0.13095238095238096</v>
      </c>
      <c r="H32" s="11">
        <v>22</v>
      </c>
      <c r="I32" s="7">
        <v>5.9523809523809514E-2</v>
      </c>
      <c r="J32" s="11">
        <v>10</v>
      </c>
      <c r="K32" s="227">
        <v>5.9523809523809521E-3</v>
      </c>
      <c r="L32" s="226">
        <v>1</v>
      </c>
      <c r="M32" s="12">
        <v>168</v>
      </c>
    </row>
    <row r="33" spans="1:13" ht="15" customHeight="1">
      <c r="A33" s="1856" t="s">
        <v>32</v>
      </c>
      <c r="B33" s="4" t="s">
        <v>33</v>
      </c>
      <c r="C33" s="7">
        <v>0.63</v>
      </c>
      <c r="D33" s="11">
        <v>159</v>
      </c>
      <c r="E33" s="7">
        <v>0.16</v>
      </c>
      <c r="F33" s="11">
        <v>55</v>
      </c>
      <c r="G33" s="7">
        <v>0.12</v>
      </c>
      <c r="H33" s="11">
        <v>36</v>
      </c>
      <c r="I33" s="7">
        <v>0.08</v>
      </c>
      <c r="J33" s="11">
        <v>23</v>
      </c>
      <c r="K33" s="228">
        <v>0.01</v>
      </c>
      <c r="L33" s="226">
        <v>0</v>
      </c>
      <c r="M33" s="12">
        <v>273</v>
      </c>
    </row>
    <row r="34" spans="1:13" ht="15" customHeight="1">
      <c r="A34" s="1856"/>
      <c r="B34" s="4" t="s">
        <v>34</v>
      </c>
      <c r="C34" s="7">
        <v>0.58241758241758246</v>
      </c>
      <c r="D34" s="11">
        <v>63</v>
      </c>
      <c r="E34" s="7">
        <v>0.20146520146520147</v>
      </c>
      <c r="F34" s="11">
        <v>16</v>
      </c>
      <c r="G34" s="7">
        <v>0.13186813186813187</v>
      </c>
      <c r="H34" s="11">
        <v>12</v>
      </c>
      <c r="I34" s="7">
        <v>8.4249084249084255E-2</v>
      </c>
      <c r="J34" s="11">
        <v>8</v>
      </c>
      <c r="K34" s="228">
        <v>0</v>
      </c>
      <c r="L34" s="226">
        <v>1</v>
      </c>
      <c r="M34" s="12">
        <v>100</v>
      </c>
    </row>
    <row r="35" spans="1:13" ht="15" customHeight="1">
      <c r="A35" s="1856" t="s">
        <v>35</v>
      </c>
      <c r="B35" s="15" t="s">
        <v>39</v>
      </c>
      <c r="C35" s="7">
        <v>2.8571428571428571E-2</v>
      </c>
      <c r="D35" s="500">
        <v>220</v>
      </c>
      <c r="E35" s="501">
        <v>0.97142857142857142</v>
      </c>
      <c r="F35" s="500">
        <v>3</v>
      </c>
      <c r="G35" s="501">
        <v>0</v>
      </c>
      <c r="H35" s="500">
        <v>1</v>
      </c>
      <c r="I35" s="501">
        <v>0</v>
      </c>
      <c r="J35" s="500">
        <v>0</v>
      </c>
      <c r="K35" s="502">
        <v>0</v>
      </c>
      <c r="L35" s="503">
        <v>0</v>
      </c>
      <c r="M35" s="12">
        <v>224</v>
      </c>
    </row>
    <row r="36" spans="1:13" ht="27.95" customHeight="1">
      <c r="A36" s="1856"/>
      <c r="B36" s="15" t="s">
        <v>36</v>
      </c>
      <c r="C36" s="7">
        <v>0</v>
      </c>
      <c r="D36" s="500">
        <v>2</v>
      </c>
      <c r="E36" s="501">
        <v>0</v>
      </c>
      <c r="F36" s="500">
        <v>68</v>
      </c>
      <c r="G36" s="501">
        <v>1</v>
      </c>
      <c r="H36" s="500">
        <v>0</v>
      </c>
      <c r="I36" s="501">
        <v>0</v>
      </c>
      <c r="J36" s="500">
        <v>0</v>
      </c>
      <c r="K36" s="502">
        <v>0</v>
      </c>
      <c r="L36" s="503">
        <v>0</v>
      </c>
      <c r="M36" s="12">
        <v>70</v>
      </c>
    </row>
    <row r="37" spans="1:13" ht="15" customHeight="1">
      <c r="A37" s="1856"/>
      <c r="B37" s="15" t="s">
        <v>37</v>
      </c>
      <c r="C37" s="7">
        <v>0</v>
      </c>
      <c r="D37" s="500">
        <v>0</v>
      </c>
      <c r="E37" s="501">
        <v>0</v>
      </c>
      <c r="F37" s="500">
        <v>0</v>
      </c>
      <c r="G37" s="501">
        <v>0</v>
      </c>
      <c r="H37" s="500">
        <v>47</v>
      </c>
      <c r="I37" s="501">
        <v>0.96875</v>
      </c>
      <c r="J37" s="500">
        <v>0</v>
      </c>
      <c r="K37" s="502">
        <v>3.125E-2</v>
      </c>
      <c r="L37" s="503">
        <v>0</v>
      </c>
      <c r="M37" s="12">
        <v>47</v>
      </c>
    </row>
    <row r="38" spans="1:13" ht="15" customHeight="1">
      <c r="A38" s="1856"/>
      <c r="B38" s="15" t="s">
        <v>38</v>
      </c>
      <c r="C38" s="7">
        <v>0.9821428571428571</v>
      </c>
      <c r="D38" s="500">
        <v>0</v>
      </c>
      <c r="E38" s="501">
        <v>1.3392857142857142E-2</v>
      </c>
      <c r="F38" s="500">
        <v>0</v>
      </c>
      <c r="G38" s="504">
        <v>4.464285714285714E-3</v>
      </c>
      <c r="H38" s="500">
        <v>0</v>
      </c>
      <c r="I38" s="501">
        <v>0</v>
      </c>
      <c r="J38" s="500">
        <v>31</v>
      </c>
      <c r="K38" s="502">
        <v>0</v>
      </c>
      <c r="L38" s="503">
        <v>1</v>
      </c>
      <c r="M38" s="12">
        <v>32</v>
      </c>
    </row>
    <row r="39" spans="1:13" ht="24.95" customHeight="1">
      <c r="A39" s="1856" t="s">
        <v>241</v>
      </c>
      <c r="B39" s="4" t="s">
        <v>40</v>
      </c>
      <c r="C39" s="7">
        <v>0.67105263157894735</v>
      </c>
      <c r="D39" s="11">
        <v>102</v>
      </c>
      <c r="E39" s="7">
        <v>0.20394736842105263</v>
      </c>
      <c r="F39" s="11">
        <v>31</v>
      </c>
      <c r="G39" s="7">
        <v>7.8947368421052627E-2</v>
      </c>
      <c r="H39" s="11">
        <v>12</v>
      </c>
      <c r="I39" s="7">
        <v>4.6052631578947366E-2</v>
      </c>
      <c r="J39" s="11">
        <v>7</v>
      </c>
      <c r="K39" s="228">
        <v>0</v>
      </c>
      <c r="L39" s="226">
        <v>0</v>
      </c>
      <c r="M39" s="12">
        <v>152</v>
      </c>
    </row>
    <row r="40" spans="1:13" ht="24.95" customHeight="1">
      <c r="A40" s="1856"/>
      <c r="B40" s="4" t="s">
        <v>41</v>
      </c>
      <c r="C40" s="7">
        <v>0.5535714285714286</v>
      </c>
      <c r="D40" s="11">
        <v>62</v>
      </c>
      <c r="E40" s="7">
        <v>0.24107142857142858</v>
      </c>
      <c r="F40" s="11">
        <v>27</v>
      </c>
      <c r="G40" s="7">
        <v>9.8214285714285712E-2</v>
      </c>
      <c r="H40" s="11">
        <v>11</v>
      </c>
      <c r="I40" s="7">
        <v>9.8214285714285712E-2</v>
      </c>
      <c r="J40" s="11">
        <v>11</v>
      </c>
      <c r="K40" s="227">
        <v>8.9285714285714281E-3</v>
      </c>
      <c r="L40" s="226">
        <v>1</v>
      </c>
      <c r="M40" s="12">
        <v>112</v>
      </c>
    </row>
    <row r="41" spans="1:13" ht="24.95" customHeight="1" thickBot="1">
      <c r="A41" s="1857"/>
      <c r="B41" s="5" t="s">
        <v>42</v>
      </c>
      <c r="C41" s="8">
        <v>0.5321100917431193</v>
      </c>
      <c r="D41" s="13">
        <v>58</v>
      </c>
      <c r="E41" s="8">
        <v>0.11926605504587157</v>
      </c>
      <c r="F41" s="13">
        <v>13</v>
      </c>
      <c r="G41" s="8">
        <v>0.22935779816513763</v>
      </c>
      <c r="H41" s="13">
        <v>25</v>
      </c>
      <c r="I41" s="8">
        <v>0.11926605504587157</v>
      </c>
      <c r="J41" s="13">
        <v>13</v>
      </c>
      <c r="K41" s="229">
        <v>0</v>
      </c>
      <c r="L41" s="230">
        <v>0</v>
      </c>
      <c r="M41" s="14">
        <v>109</v>
      </c>
    </row>
    <row r="42" spans="1:13" ht="15.75" thickTop="1"/>
    <row r="43" spans="1:13" ht="18" customHeight="1"/>
    <row r="44" spans="1:13" ht="15" customHeight="1"/>
    <row r="45" spans="1:13" ht="36.75" customHeight="1">
      <c r="M45" s="4" t="s">
        <v>259</v>
      </c>
    </row>
    <row r="46" spans="1:13" ht="15" customHeight="1">
      <c r="M46" s="4" t="s">
        <v>260</v>
      </c>
    </row>
    <row r="47" spans="1:13" ht="15" customHeight="1">
      <c r="M47" s="4" t="s">
        <v>261</v>
      </c>
    </row>
    <row r="48" spans="1:13" ht="27.95" customHeight="1">
      <c r="M48" s="4" t="s">
        <v>262</v>
      </c>
    </row>
    <row r="49" spans="1:12" ht="15" customHeight="1"/>
    <row r="50" spans="1:12" ht="15" customHeight="1"/>
    <row r="51" spans="1:12" ht="15" customHeight="1"/>
    <row r="52" spans="1:12" ht="15" customHeight="1">
      <c r="C52" s="252" t="s">
        <v>39</v>
      </c>
      <c r="D52" s="252" t="s">
        <v>36</v>
      </c>
      <c r="E52" s="252" t="s">
        <v>37</v>
      </c>
      <c r="F52" s="252" t="s">
        <v>38</v>
      </c>
      <c r="H52" s="252" t="s">
        <v>39</v>
      </c>
      <c r="I52" s="11">
        <v>37</v>
      </c>
      <c r="J52" s="11">
        <v>63</v>
      </c>
      <c r="K52" s="11">
        <v>58</v>
      </c>
      <c r="L52" s="11">
        <v>64</v>
      </c>
    </row>
    <row r="53" spans="1:12" ht="15" customHeight="1">
      <c r="C53" s="11">
        <v>37</v>
      </c>
      <c r="D53" s="11">
        <v>12</v>
      </c>
      <c r="E53" s="11">
        <v>5</v>
      </c>
      <c r="F53" s="11">
        <v>1</v>
      </c>
      <c r="H53" s="252" t="s">
        <v>36</v>
      </c>
      <c r="I53" s="11">
        <v>12</v>
      </c>
      <c r="J53" s="11">
        <v>36</v>
      </c>
      <c r="K53" s="11">
        <v>10</v>
      </c>
      <c r="L53" s="11">
        <v>13</v>
      </c>
    </row>
    <row r="54" spans="1:12" ht="15" customHeight="1">
      <c r="C54" s="11">
        <v>63</v>
      </c>
      <c r="D54" s="11">
        <v>36</v>
      </c>
      <c r="E54" s="11">
        <v>13</v>
      </c>
      <c r="F54" s="11">
        <v>15</v>
      </c>
      <c r="H54" s="252" t="s">
        <v>37</v>
      </c>
      <c r="I54" s="11">
        <v>5</v>
      </c>
      <c r="J54" s="11">
        <v>13</v>
      </c>
      <c r="K54" s="11">
        <v>13</v>
      </c>
      <c r="L54" s="11">
        <v>17</v>
      </c>
    </row>
    <row r="55" spans="1:12" ht="15" customHeight="1">
      <c r="C55" s="11">
        <v>58</v>
      </c>
      <c r="D55" s="11">
        <v>10</v>
      </c>
      <c r="E55" s="11">
        <v>13</v>
      </c>
      <c r="F55" s="11">
        <v>4</v>
      </c>
      <c r="H55" s="252" t="s">
        <v>38</v>
      </c>
      <c r="I55" s="11">
        <v>1</v>
      </c>
      <c r="J55" s="11">
        <v>15</v>
      </c>
      <c r="K55" s="11">
        <v>4</v>
      </c>
      <c r="L55" s="11">
        <v>11</v>
      </c>
    </row>
    <row r="56" spans="1:12" ht="57" customHeight="1">
      <c r="C56" s="11">
        <v>64</v>
      </c>
      <c r="D56" s="11">
        <v>13</v>
      </c>
      <c r="E56" s="11">
        <v>17</v>
      </c>
      <c r="F56" s="11">
        <v>11</v>
      </c>
    </row>
    <row r="57" spans="1:12" ht="15" customHeight="1"/>
    <row r="58" spans="1:12" ht="27.95" customHeight="1"/>
    <row r="59" spans="1:12" ht="27.95" customHeight="1">
      <c r="A59" s="1855" t="s">
        <v>14</v>
      </c>
      <c r="B59" s="1855"/>
    </row>
    <row r="60" spans="1:12" ht="15" customHeight="1"/>
    <row r="61" spans="1:12" ht="15" customHeight="1">
      <c r="A61" s="4" t="s">
        <v>16</v>
      </c>
      <c r="B61" s="12">
        <v>127</v>
      </c>
    </row>
    <row r="62" spans="1:12" ht="15" customHeight="1">
      <c r="A62" s="4" t="s">
        <v>18</v>
      </c>
      <c r="B62" s="12">
        <v>105</v>
      </c>
    </row>
    <row r="63" spans="1:12" ht="27.95" customHeight="1">
      <c r="A63" s="4" t="s">
        <v>17</v>
      </c>
      <c r="B63" s="12">
        <v>86</v>
      </c>
    </row>
    <row r="64" spans="1:12" ht="27.95" customHeight="1">
      <c r="A64" s="4" t="s">
        <v>15</v>
      </c>
      <c r="B64" s="12">
        <v>55</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27.95" customHeight="1"/>
    <row r="76" ht="15" customHeight="1"/>
    <row r="77" ht="24.95" customHeight="1"/>
    <row r="78" ht="24.95" customHeight="1"/>
    <row r="79" ht="24.95" customHeight="1"/>
  </sheetData>
  <sortState ref="A61:B64">
    <sortCondition descending="1" ref="B59:B62"/>
  </sortState>
  <mergeCells count="19">
    <mergeCell ref="A6:B8"/>
    <mergeCell ref="A9:B9"/>
    <mergeCell ref="A10:A14"/>
    <mergeCell ref="A15:A16"/>
    <mergeCell ref="C7:D7"/>
    <mergeCell ref="E7:F7"/>
    <mergeCell ref="G7:H7"/>
    <mergeCell ref="I7:J7"/>
    <mergeCell ref="C6:M6"/>
    <mergeCell ref="K7:L7"/>
    <mergeCell ref="A59:B59"/>
    <mergeCell ref="A33:A34"/>
    <mergeCell ref="A35:A38"/>
    <mergeCell ref="A39:A41"/>
    <mergeCell ref="A17:A18"/>
    <mergeCell ref="A19:A22"/>
    <mergeCell ref="A23:A26"/>
    <mergeCell ref="A27:A29"/>
    <mergeCell ref="A30:A32"/>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5" tint="0.79998168889431442"/>
  </sheetPr>
  <dimension ref="A1:G80"/>
  <sheetViews>
    <sheetView workbookViewId="0">
      <selection activeCell="T24" sqref="T24"/>
    </sheetView>
  </sheetViews>
  <sheetFormatPr baseColWidth="10" defaultColWidth="9.140625" defaultRowHeight="15"/>
  <cols>
    <col min="1" max="1" width="11.42578125" customWidth="1"/>
    <col min="2" max="2" width="31.42578125" customWidth="1"/>
    <col min="3" max="6" width="16.42578125" customWidth="1"/>
  </cols>
  <sheetData>
    <row r="1" spans="1:7" ht="33.75" customHeight="1" thickBot="1">
      <c r="A1" s="2394" t="s">
        <v>195</v>
      </c>
      <c r="B1" s="2394"/>
      <c r="C1" s="2394"/>
      <c r="D1" s="2394"/>
      <c r="E1" s="2394"/>
      <c r="F1" s="2394"/>
      <c r="G1" s="899"/>
    </row>
    <row r="2" spans="1:7" ht="16.5" thickTop="1" thickBot="1">
      <c r="A2" s="2395" t="s">
        <v>183</v>
      </c>
      <c r="B2" s="2395"/>
      <c r="C2" s="900" t="s">
        <v>530</v>
      </c>
      <c r="D2" s="900" t="s">
        <v>531</v>
      </c>
      <c r="E2" s="900" t="s">
        <v>532</v>
      </c>
      <c r="F2" s="900" t="s">
        <v>533</v>
      </c>
      <c r="G2" s="899"/>
    </row>
    <row r="3" spans="1:7" ht="15.75" thickTop="1">
      <c r="A3" s="2396" t="s">
        <v>534</v>
      </c>
      <c r="B3" s="901" t="s">
        <v>65</v>
      </c>
      <c r="C3" s="902">
        <v>338</v>
      </c>
      <c r="D3" s="903">
        <v>77.880184331797224</v>
      </c>
      <c r="E3" s="903">
        <v>77.880184331797224</v>
      </c>
      <c r="F3" s="903">
        <v>77.880184331797224</v>
      </c>
      <c r="G3" s="899"/>
    </row>
    <row r="4" spans="1:7">
      <c r="A4" s="2397"/>
      <c r="B4" s="904" t="s">
        <v>194</v>
      </c>
      <c r="C4" s="905">
        <v>3</v>
      </c>
      <c r="D4" s="906">
        <v>0.69124423963133641</v>
      </c>
      <c r="E4" s="906">
        <v>0.69124423963133641</v>
      </c>
      <c r="F4" s="907">
        <v>78.571428571428569</v>
      </c>
      <c r="G4" s="899"/>
    </row>
    <row r="5" spans="1:7">
      <c r="A5" s="2397"/>
      <c r="B5" s="904" t="s">
        <v>1050</v>
      </c>
      <c r="C5" s="905">
        <v>1</v>
      </c>
      <c r="D5" s="906">
        <v>0.2304147465437788</v>
      </c>
      <c r="E5" s="906">
        <v>0.2304147465437788</v>
      </c>
      <c r="F5" s="907">
        <v>78.801843317972356</v>
      </c>
      <c r="G5" s="899"/>
    </row>
    <row r="6" spans="1:7" ht="48">
      <c r="A6" s="2397"/>
      <c r="B6" s="904" t="s">
        <v>1051</v>
      </c>
      <c r="C6" s="905">
        <v>1</v>
      </c>
      <c r="D6" s="906">
        <v>0.2304147465437788</v>
      </c>
      <c r="E6" s="906">
        <v>0.2304147465437788</v>
      </c>
      <c r="F6" s="907">
        <v>79.032258064516128</v>
      </c>
      <c r="G6" s="899"/>
    </row>
    <row r="7" spans="1:7" ht="48">
      <c r="A7" s="2397"/>
      <c r="B7" s="904" t="s">
        <v>1052</v>
      </c>
      <c r="C7" s="905">
        <v>1</v>
      </c>
      <c r="D7" s="906">
        <v>0.2304147465437788</v>
      </c>
      <c r="E7" s="906">
        <v>0.2304147465437788</v>
      </c>
      <c r="F7" s="907">
        <v>79.262672811059915</v>
      </c>
      <c r="G7" s="899"/>
    </row>
    <row r="8" spans="1:7" ht="48">
      <c r="A8" s="2397"/>
      <c r="B8" s="904" t="s">
        <v>1053</v>
      </c>
      <c r="C8" s="905">
        <v>1</v>
      </c>
      <c r="D8" s="906">
        <v>0.2304147465437788</v>
      </c>
      <c r="E8" s="906">
        <v>0.2304147465437788</v>
      </c>
      <c r="F8" s="907">
        <v>79.493087557603687</v>
      </c>
      <c r="G8" s="899"/>
    </row>
    <row r="9" spans="1:7" ht="36">
      <c r="A9" s="2397"/>
      <c r="B9" s="904" t="s">
        <v>717</v>
      </c>
      <c r="C9" s="905">
        <v>1</v>
      </c>
      <c r="D9" s="906">
        <v>0.2304147465437788</v>
      </c>
      <c r="E9" s="906">
        <v>0.2304147465437788</v>
      </c>
      <c r="F9" s="907">
        <v>79.723502304147459</v>
      </c>
      <c r="G9" s="899"/>
    </row>
    <row r="10" spans="1:7" ht="36">
      <c r="A10" s="2397"/>
      <c r="B10" s="904" t="s">
        <v>1054</v>
      </c>
      <c r="C10" s="905">
        <v>1</v>
      </c>
      <c r="D10" s="906">
        <v>0.2304147465437788</v>
      </c>
      <c r="E10" s="906">
        <v>0.2304147465437788</v>
      </c>
      <c r="F10" s="907">
        <v>79.953917050691246</v>
      </c>
      <c r="G10" s="899"/>
    </row>
    <row r="11" spans="1:7" ht="48">
      <c r="A11" s="2397"/>
      <c r="B11" s="904" t="s">
        <v>1055</v>
      </c>
      <c r="C11" s="905">
        <v>1</v>
      </c>
      <c r="D11" s="906">
        <v>0.2304147465437788</v>
      </c>
      <c r="E11" s="906">
        <v>0.2304147465437788</v>
      </c>
      <c r="F11" s="907">
        <v>80.184331797235018</v>
      </c>
      <c r="G11" s="899"/>
    </row>
    <row r="12" spans="1:7" ht="48">
      <c r="A12" s="2397"/>
      <c r="B12" s="904" t="s">
        <v>1056</v>
      </c>
      <c r="C12" s="905">
        <v>1</v>
      </c>
      <c r="D12" s="906">
        <v>0.2304147465437788</v>
      </c>
      <c r="E12" s="906">
        <v>0.2304147465437788</v>
      </c>
      <c r="F12" s="907">
        <v>80.414746543778804</v>
      </c>
      <c r="G12" s="899"/>
    </row>
    <row r="13" spans="1:7" ht="36">
      <c r="A13" s="2397"/>
      <c r="B13" s="904" t="s">
        <v>1057</v>
      </c>
      <c r="C13" s="905">
        <v>1</v>
      </c>
      <c r="D13" s="906">
        <v>0.2304147465437788</v>
      </c>
      <c r="E13" s="906">
        <v>0.2304147465437788</v>
      </c>
      <c r="F13" s="907">
        <v>80.645161290322577</v>
      </c>
      <c r="G13" s="899"/>
    </row>
    <row r="14" spans="1:7" ht="36">
      <c r="A14" s="2397"/>
      <c r="B14" s="904" t="s">
        <v>1058</v>
      </c>
      <c r="C14" s="905">
        <v>1</v>
      </c>
      <c r="D14" s="906">
        <v>0.2304147465437788</v>
      </c>
      <c r="E14" s="906">
        <v>0.2304147465437788</v>
      </c>
      <c r="F14" s="907">
        <v>80.875576036866363</v>
      </c>
      <c r="G14" s="899"/>
    </row>
    <row r="15" spans="1:7" ht="48">
      <c r="A15" s="2397"/>
      <c r="B15" s="904" t="s">
        <v>1059</v>
      </c>
      <c r="C15" s="905">
        <v>1</v>
      </c>
      <c r="D15" s="906">
        <v>0.2304147465437788</v>
      </c>
      <c r="E15" s="906">
        <v>0.2304147465437788</v>
      </c>
      <c r="F15" s="907">
        <v>81.105990783410135</v>
      </c>
      <c r="G15" s="899"/>
    </row>
    <row r="16" spans="1:7" ht="24">
      <c r="A16" s="2397"/>
      <c r="B16" s="904" t="s">
        <v>1060</v>
      </c>
      <c r="C16" s="905">
        <v>1</v>
      </c>
      <c r="D16" s="906">
        <v>0.2304147465437788</v>
      </c>
      <c r="E16" s="906">
        <v>0.2304147465437788</v>
      </c>
      <c r="F16" s="907">
        <v>81.336405529953907</v>
      </c>
      <c r="G16" s="899"/>
    </row>
    <row r="17" spans="1:7" ht="48">
      <c r="A17" s="2397"/>
      <c r="B17" s="904" t="s">
        <v>1061</v>
      </c>
      <c r="C17" s="905">
        <v>1</v>
      </c>
      <c r="D17" s="906">
        <v>0.2304147465437788</v>
      </c>
      <c r="E17" s="906">
        <v>0.2304147465437788</v>
      </c>
      <c r="F17" s="907">
        <v>81.566820276497694</v>
      </c>
      <c r="G17" s="899"/>
    </row>
    <row r="18" spans="1:7" ht="36">
      <c r="A18" s="2397"/>
      <c r="B18" s="904" t="s">
        <v>1062</v>
      </c>
      <c r="C18" s="905">
        <v>1</v>
      </c>
      <c r="D18" s="906">
        <v>0.2304147465437788</v>
      </c>
      <c r="E18" s="906">
        <v>0.2304147465437788</v>
      </c>
      <c r="F18" s="907">
        <v>81.797235023041466</v>
      </c>
      <c r="G18" s="899"/>
    </row>
    <row r="19" spans="1:7" ht="24">
      <c r="A19" s="2397"/>
      <c r="B19" s="904" t="s">
        <v>1063</v>
      </c>
      <c r="C19" s="905">
        <v>1</v>
      </c>
      <c r="D19" s="906">
        <v>0.2304147465437788</v>
      </c>
      <c r="E19" s="906">
        <v>0.2304147465437788</v>
      </c>
      <c r="F19" s="907">
        <v>82.027649769585253</v>
      </c>
      <c r="G19" s="899"/>
    </row>
    <row r="20" spans="1:7">
      <c r="A20" s="2397"/>
      <c r="B20" s="904" t="s">
        <v>1064</v>
      </c>
      <c r="C20" s="905">
        <v>1</v>
      </c>
      <c r="D20" s="906">
        <v>0.2304147465437788</v>
      </c>
      <c r="E20" s="906">
        <v>0.2304147465437788</v>
      </c>
      <c r="F20" s="907">
        <v>82.258064516129039</v>
      </c>
      <c r="G20" s="899"/>
    </row>
    <row r="21" spans="1:7" ht="24">
      <c r="A21" s="2397"/>
      <c r="B21" s="904" t="s">
        <v>1065</v>
      </c>
      <c r="C21" s="905">
        <v>1</v>
      </c>
      <c r="D21" s="906">
        <v>0.2304147465437788</v>
      </c>
      <c r="E21" s="906">
        <v>0.2304147465437788</v>
      </c>
      <c r="F21" s="907">
        <v>82.488479262672811</v>
      </c>
      <c r="G21" s="899"/>
    </row>
    <row r="22" spans="1:7" ht="48">
      <c r="A22" s="2397"/>
      <c r="B22" s="904" t="s">
        <v>1066</v>
      </c>
      <c r="C22" s="905">
        <v>1</v>
      </c>
      <c r="D22" s="906">
        <v>0.2304147465437788</v>
      </c>
      <c r="E22" s="906">
        <v>0.2304147465437788</v>
      </c>
      <c r="F22" s="907">
        <v>82.718894009216598</v>
      </c>
      <c r="G22" s="899"/>
    </row>
    <row r="23" spans="1:7" ht="36">
      <c r="A23" s="2397"/>
      <c r="B23" s="904" t="s">
        <v>1067</v>
      </c>
      <c r="C23" s="905">
        <v>1</v>
      </c>
      <c r="D23" s="906">
        <v>0.2304147465437788</v>
      </c>
      <c r="E23" s="906">
        <v>0.2304147465437788</v>
      </c>
      <c r="F23" s="907">
        <v>82.94930875576037</v>
      </c>
      <c r="G23" s="899"/>
    </row>
    <row r="24" spans="1:7" ht="36">
      <c r="A24" s="2397"/>
      <c r="B24" s="904" t="s">
        <v>1068</v>
      </c>
      <c r="C24" s="905">
        <v>1</v>
      </c>
      <c r="D24" s="906">
        <v>0.2304147465437788</v>
      </c>
      <c r="E24" s="906">
        <v>0.2304147465437788</v>
      </c>
      <c r="F24" s="907">
        <v>83.179723502304142</v>
      </c>
      <c r="G24" s="899"/>
    </row>
    <row r="25" spans="1:7" ht="48">
      <c r="A25" s="2397"/>
      <c r="B25" s="904" t="s">
        <v>1069</v>
      </c>
      <c r="C25" s="905">
        <v>1</v>
      </c>
      <c r="D25" s="906">
        <v>0.2304147465437788</v>
      </c>
      <c r="E25" s="906">
        <v>0.2304147465437788</v>
      </c>
      <c r="F25" s="907">
        <v>83.410138248847929</v>
      </c>
      <c r="G25" s="899"/>
    </row>
    <row r="26" spans="1:7" ht="36">
      <c r="A26" s="2397"/>
      <c r="B26" s="904" t="s">
        <v>1070</v>
      </c>
      <c r="C26" s="905">
        <v>1</v>
      </c>
      <c r="D26" s="906">
        <v>0.2304147465437788</v>
      </c>
      <c r="E26" s="906">
        <v>0.2304147465437788</v>
      </c>
      <c r="F26" s="907">
        <v>83.640552995391701</v>
      </c>
      <c r="G26" s="899"/>
    </row>
    <row r="27" spans="1:7" ht="48">
      <c r="A27" s="2397"/>
      <c r="B27" s="904" t="s">
        <v>1071</v>
      </c>
      <c r="C27" s="905">
        <v>1</v>
      </c>
      <c r="D27" s="906">
        <v>0.2304147465437788</v>
      </c>
      <c r="E27" s="906">
        <v>0.2304147465437788</v>
      </c>
      <c r="F27" s="907">
        <v>83.870967741935488</v>
      </c>
      <c r="G27" s="899"/>
    </row>
    <row r="28" spans="1:7" ht="24">
      <c r="A28" s="2397"/>
      <c r="B28" s="904" t="s">
        <v>1072</v>
      </c>
      <c r="C28" s="905">
        <v>1</v>
      </c>
      <c r="D28" s="906">
        <v>0.2304147465437788</v>
      </c>
      <c r="E28" s="906">
        <v>0.2304147465437788</v>
      </c>
      <c r="F28" s="907">
        <v>84.10138248847926</v>
      </c>
      <c r="G28" s="899"/>
    </row>
    <row r="29" spans="1:7" ht="48">
      <c r="A29" s="2397"/>
      <c r="B29" s="904" t="s">
        <v>1073</v>
      </c>
      <c r="C29" s="905">
        <v>1</v>
      </c>
      <c r="D29" s="906">
        <v>0.2304147465437788</v>
      </c>
      <c r="E29" s="906">
        <v>0.2304147465437788</v>
      </c>
      <c r="F29" s="907">
        <v>84.331797235023046</v>
      </c>
      <c r="G29" s="899"/>
    </row>
    <row r="30" spans="1:7" ht="36">
      <c r="A30" s="2397"/>
      <c r="B30" s="904" t="s">
        <v>1074</v>
      </c>
      <c r="C30" s="905">
        <v>1</v>
      </c>
      <c r="D30" s="906">
        <v>0.2304147465437788</v>
      </c>
      <c r="E30" s="906">
        <v>0.2304147465437788</v>
      </c>
      <c r="F30" s="907">
        <v>84.562211981566819</v>
      </c>
      <c r="G30" s="899"/>
    </row>
    <row r="31" spans="1:7" ht="24">
      <c r="A31" s="2397"/>
      <c r="B31" s="904" t="s">
        <v>1075</v>
      </c>
      <c r="C31" s="905">
        <v>1</v>
      </c>
      <c r="D31" s="906">
        <v>0.2304147465437788</v>
      </c>
      <c r="E31" s="906">
        <v>0.2304147465437788</v>
      </c>
      <c r="F31" s="907">
        <v>84.792626728110605</v>
      </c>
      <c r="G31" s="899"/>
    </row>
    <row r="32" spans="1:7" ht="48">
      <c r="A32" s="2397"/>
      <c r="B32" s="904" t="s">
        <v>1076</v>
      </c>
      <c r="C32" s="905">
        <v>1</v>
      </c>
      <c r="D32" s="906">
        <v>0.2304147465437788</v>
      </c>
      <c r="E32" s="906">
        <v>0.2304147465437788</v>
      </c>
      <c r="F32" s="907">
        <v>85.023041474654377</v>
      </c>
      <c r="G32" s="899"/>
    </row>
    <row r="33" spans="1:7" ht="48">
      <c r="A33" s="2397"/>
      <c r="B33" s="904" t="s">
        <v>1077</v>
      </c>
      <c r="C33" s="905">
        <v>1</v>
      </c>
      <c r="D33" s="906">
        <v>0.2304147465437788</v>
      </c>
      <c r="E33" s="906">
        <v>0.2304147465437788</v>
      </c>
      <c r="F33" s="907">
        <v>85.253456221198149</v>
      </c>
      <c r="G33" s="899"/>
    </row>
    <row r="34" spans="1:7" ht="48">
      <c r="A34" s="2397"/>
      <c r="B34" s="904" t="s">
        <v>1078</v>
      </c>
      <c r="C34" s="905">
        <v>1</v>
      </c>
      <c r="D34" s="906">
        <v>0.2304147465437788</v>
      </c>
      <c r="E34" s="906">
        <v>0.2304147465437788</v>
      </c>
      <c r="F34" s="907">
        <v>85.483870967741936</v>
      </c>
      <c r="G34" s="899"/>
    </row>
    <row r="35" spans="1:7" ht="36">
      <c r="A35" s="2397"/>
      <c r="B35" s="904" t="s">
        <v>1079</v>
      </c>
      <c r="C35" s="905">
        <v>1</v>
      </c>
      <c r="D35" s="906">
        <v>0.2304147465437788</v>
      </c>
      <c r="E35" s="906">
        <v>0.2304147465437788</v>
      </c>
      <c r="F35" s="907">
        <v>85.714285714285708</v>
      </c>
      <c r="G35" s="899"/>
    </row>
    <row r="36" spans="1:7" ht="48">
      <c r="A36" s="2397"/>
      <c r="B36" s="904" t="s">
        <v>1080</v>
      </c>
      <c r="C36" s="905">
        <v>1</v>
      </c>
      <c r="D36" s="906">
        <v>0.2304147465437788</v>
      </c>
      <c r="E36" s="906">
        <v>0.2304147465437788</v>
      </c>
      <c r="F36" s="907">
        <v>85.944700460829495</v>
      </c>
      <c r="G36" s="899"/>
    </row>
    <row r="37" spans="1:7" ht="48">
      <c r="A37" s="2397"/>
      <c r="B37" s="904" t="s">
        <v>1081</v>
      </c>
      <c r="C37" s="905">
        <v>1</v>
      </c>
      <c r="D37" s="906">
        <v>0.2304147465437788</v>
      </c>
      <c r="E37" s="906">
        <v>0.2304147465437788</v>
      </c>
      <c r="F37" s="907">
        <v>86.175115207373281</v>
      </c>
      <c r="G37" s="899"/>
    </row>
    <row r="38" spans="1:7" ht="36">
      <c r="A38" s="2397"/>
      <c r="B38" s="904" t="s">
        <v>1082</v>
      </c>
      <c r="C38" s="905">
        <v>1</v>
      </c>
      <c r="D38" s="906">
        <v>0.2304147465437788</v>
      </c>
      <c r="E38" s="906">
        <v>0.2304147465437788</v>
      </c>
      <c r="F38" s="907">
        <v>86.405529953917053</v>
      </c>
      <c r="G38" s="899"/>
    </row>
    <row r="39" spans="1:7" ht="48">
      <c r="A39" s="2397"/>
      <c r="B39" s="904" t="s">
        <v>1083</v>
      </c>
      <c r="C39" s="905">
        <v>1</v>
      </c>
      <c r="D39" s="906">
        <v>0.2304147465437788</v>
      </c>
      <c r="E39" s="906">
        <v>0.2304147465437788</v>
      </c>
      <c r="F39" s="907">
        <v>86.635944700460826</v>
      </c>
      <c r="G39" s="899"/>
    </row>
    <row r="40" spans="1:7" ht="36">
      <c r="A40" s="2397"/>
      <c r="B40" s="904" t="s">
        <v>1084</v>
      </c>
      <c r="C40" s="905">
        <v>1</v>
      </c>
      <c r="D40" s="906">
        <v>0.2304147465437788</v>
      </c>
      <c r="E40" s="906">
        <v>0.2304147465437788</v>
      </c>
      <c r="F40" s="907">
        <v>86.866359447004598</v>
      </c>
      <c r="G40" s="899"/>
    </row>
    <row r="41" spans="1:7" ht="36">
      <c r="A41" s="2397"/>
      <c r="B41" s="904" t="s">
        <v>1085</v>
      </c>
      <c r="C41" s="905">
        <v>1</v>
      </c>
      <c r="D41" s="906">
        <v>0.2304147465437788</v>
      </c>
      <c r="E41" s="906">
        <v>0.2304147465437788</v>
      </c>
      <c r="F41" s="907">
        <v>87.096774193548384</v>
      </c>
      <c r="G41" s="899"/>
    </row>
    <row r="42" spans="1:7" ht="24">
      <c r="A42" s="2397"/>
      <c r="B42" s="904" t="s">
        <v>1086</v>
      </c>
      <c r="C42" s="905">
        <v>1</v>
      </c>
      <c r="D42" s="906">
        <v>0.2304147465437788</v>
      </c>
      <c r="E42" s="906">
        <v>0.2304147465437788</v>
      </c>
      <c r="F42" s="907">
        <v>87.327188940092171</v>
      </c>
      <c r="G42" s="899"/>
    </row>
    <row r="43" spans="1:7" ht="48">
      <c r="A43" s="2397"/>
      <c r="B43" s="904" t="s">
        <v>1087</v>
      </c>
      <c r="C43" s="905">
        <v>1</v>
      </c>
      <c r="D43" s="906">
        <v>0.2304147465437788</v>
      </c>
      <c r="E43" s="906">
        <v>0.2304147465437788</v>
      </c>
      <c r="F43" s="907">
        <v>87.557603686635943</v>
      </c>
      <c r="G43" s="899"/>
    </row>
    <row r="44" spans="1:7" ht="48">
      <c r="A44" s="2397"/>
      <c r="B44" s="904" t="s">
        <v>1088</v>
      </c>
      <c r="C44" s="905">
        <v>1</v>
      </c>
      <c r="D44" s="906">
        <v>0.2304147465437788</v>
      </c>
      <c r="E44" s="906">
        <v>0.2304147465437788</v>
      </c>
      <c r="F44" s="907">
        <v>87.78801843317973</v>
      </c>
      <c r="G44" s="899"/>
    </row>
    <row r="45" spans="1:7" ht="48">
      <c r="A45" s="2397"/>
      <c r="B45" s="904" t="s">
        <v>1089</v>
      </c>
      <c r="C45" s="905">
        <v>1</v>
      </c>
      <c r="D45" s="906">
        <v>0.2304147465437788</v>
      </c>
      <c r="E45" s="906">
        <v>0.2304147465437788</v>
      </c>
      <c r="F45" s="907">
        <v>88.018433179723502</v>
      </c>
      <c r="G45" s="899"/>
    </row>
    <row r="46" spans="1:7" ht="36">
      <c r="A46" s="2397"/>
      <c r="B46" s="904" t="s">
        <v>1090</v>
      </c>
      <c r="C46" s="905">
        <v>1</v>
      </c>
      <c r="D46" s="906">
        <v>0.2304147465437788</v>
      </c>
      <c r="E46" s="906">
        <v>0.2304147465437788</v>
      </c>
      <c r="F46" s="907">
        <v>88.248847926267288</v>
      </c>
      <c r="G46" s="899"/>
    </row>
    <row r="47" spans="1:7" ht="48">
      <c r="A47" s="2397"/>
      <c r="B47" s="904" t="s">
        <v>1091</v>
      </c>
      <c r="C47" s="905">
        <v>1</v>
      </c>
      <c r="D47" s="906">
        <v>0.2304147465437788</v>
      </c>
      <c r="E47" s="906">
        <v>0.2304147465437788</v>
      </c>
      <c r="F47" s="907">
        <v>88.47926267281106</v>
      </c>
      <c r="G47" s="899"/>
    </row>
    <row r="48" spans="1:7" ht="48">
      <c r="A48" s="2397"/>
      <c r="B48" s="904" t="s">
        <v>1092</v>
      </c>
      <c r="C48" s="905">
        <v>1</v>
      </c>
      <c r="D48" s="906">
        <v>0.2304147465437788</v>
      </c>
      <c r="E48" s="906">
        <v>0.2304147465437788</v>
      </c>
      <c r="F48" s="907">
        <v>88.709677419354833</v>
      </c>
      <c r="G48" s="899"/>
    </row>
    <row r="49" spans="1:7" ht="48">
      <c r="A49" s="2397"/>
      <c r="B49" s="904" t="s">
        <v>1093</v>
      </c>
      <c r="C49" s="905">
        <v>1</v>
      </c>
      <c r="D49" s="906">
        <v>0.2304147465437788</v>
      </c>
      <c r="E49" s="906">
        <v>0.2304147465437788</v>
      </c>
      <c r="F49" s="907">
        <v>88.940092165898619</v>
      </c>
      <c r="G49" s="899"/>
    </row>
    <row r="50" spans="1:7" ht="48">
      <c r="A50" s="2397"/>
      <c r="B50" s="904" t="s">
        <v>1094</v>
      </c>
      <c r="C50" s="905">
        <v>1</v>
      </c>
      <c r="D50" s="906">
        <v>0.2304147465437788</v>
      </c>
      <c r="E50" s="906">
        <v>0.2304147465437788</v>
      </c>
      <c r="F50" s="907">
        <v>89.170506912442391</v>
      </c>
      <c r="G50" s="899"/>
    </row>
    <row r="51" spans="1:7" ht="48">
      <c r="A51" s="2397"/>
      <c r="B51" s="904" t="s">
        <v>1095</v>
      </c>
      <c r="C51" s="905">
        <v>1</v>
      </c>
      <c r="D51" s="906">
        <v>0.2304147465437788</v>
      </c>
      <c r="E51" s="906">
        <v>0.2304147465437788</v>
      </c>
      <c r="F51" s="907">
        <v>89.400921658986178</v>
      </c>
      <c r="G51" s="899"/>
    </row>
    <row r="52" spans="1:7" ht="48">
      <c r="A52" s="2397"/>
      <c r="B52" s="904" t="s">
        <v>1096</v>
      </c>
      <c r="C52" s="905">
        <v>1</v>
      </c>
      <c r="D52" s="906">
        <v>0.2304147465437788</v>
      </c>
      <c r="E52" s="906">
        <v>0.2304147465437788</v>
      </c>
      <c r="F52" s="907">
        <v>89.63133640552995</v>
      </c>
      <c r="G52" s="899"/>
    </row>
    <row r="53" spans="1:7" ht="48">
      <c r="A53" s="2397"/>
      <c r="B53" s="904" t="s">
        <v>1097</v>
      </c>
      <c r="C53" s="905">
        <v>1</v>
      </c>
      <c r="D53" s="906">
        <v>0.2304147465437788</v>
      </c>
      <c r="E53" s="906">
        <v>0.2304147465437788</v>
      </c>
      <c r="F53" s="907">
        <v>89.861751152073737</v>
      </c>
      <c r="G53" s="899"/>
    </row>
    <row r="54" spans="1:7" ht="36">
      <c r="A54" s="2397"/>
      <c r="B54" s="904" t="s">
        <v>1098</v>
      </c>
      <c r="C54" s="905">
        <v>1</v>
      </c>
      <c r="D54" s="906">
        <v>0.2304147465437788</v>
      </c>
      <c r="E54" s="906">
        <v>0.2304147465437788</v>
      </c>
      <c r="F54" s="907">
        <v>90.092165898617509</v>
      </c>
      <c r="G54" s="899"/>
    </row>
    <row r="55" spans="1:7" ht="48">
      <c r="A55" s="2397"/>
      <c r="B55" s="904" t="s">
        <v>1099</v>
      </c>
      <c r="C55" s="905">
        <v>1</v>
      </c>
      <c r="D55" s="906">
        <v>0.2304147465437788</v>
      </c>
      <c r="E55" s="906">
        <v>0.2304147465437788</v>
      </c>
      <c r="F55" s="907">
        <v>90.322580645161281</v>
      </c>
      <c r="G55" s="899"/>
    </row>
    <row r="56" spans="1:7" ht="48">
      <c r="A56" s="2397"/>
      <c r="B56" s="904" t="s">
        <v>1100</v>
      </c>
      <c r="C56" s="905">
        <v>1</v>
      </c>
      <c r="D56" s="906">
        <v>0.2304147465437788</v>
      </c>
      <c r="E56" s="906">
        <v>0.2304147465437788</v>
      </c>
      <c r="F56" s="907">
        <v>90.552995391705068</v>
      </c>
      <c r="G56" s="899"/>
    </row>
    <row r="57" spans="1:7" ht="48">
      <c r="A57" s="2397"/>
      <c r="B57" s="904" t="s">
        <v>1101</v>
      </c>
      <c r="C57" s="905">
        <v>1</v>
      </c>
      <c r="D57" s="906">
        <v>0.2304147465437788</v>
      </c>
      <c r="E57" s="906">
        <v>0.2304147465437788</v>
      </c>
      <c r="F57" s="907">
        <v>90.78341013824884</v>
      </c>
      <c r="G57" s="899"/>
    </row>
    <row r="58" spans="1:7" ht="24">
      <c r="A58" s="2397"/>
      <c r="B58" s="904" t="s">
        <v>1102</v>
      </c>
      <c r="C58" s="905">
        <v>1</v>
      </c>
      <c r="D58" s="906">
        <v>0.2304147465437788</v>
      </c>
      <c r="E58" s="906">
        <v>0.2304147465437788</v>
      </c>
      <c r="F58" s="907">
        <v>91.013824884792626</v>
      </c>
      <c r="G58" s="899"/>
    </row>
    <row r="59" spans="1:7">
      <c r="A59" s="2397"/>
      <c r="B59" s="904" t="s">
        <v>197</v>
      </c>
      <c r="C59" s="905">
        <v>1</v>
      </c>
      <c r="D59" s="906">
        <v>0.2304147465437788</v>
      </c>
      <c r="E59" s="906">
        <v>0.2304147465437788</v>
      </c>
      <c r="F59" s="907">
        <v>91.244239631336413</v>
      </c>
      <c r="G59" s="899"/>
    </row>
    <row r="60" spans="1:7">
      <c r="A60" s="2397"/>
      <c r="B60" s="904" t="s">
        <v>151</v>
      </c>
      <c r="C60" s="905">
        <v>7</v>
      </c>
      <c r="D60" s="907">
        <v>1.6129032258064515</v>
      </c>
      <c r="E60" s="907">
        <v>1.6129032258064515</v>
      </c>
      <c r="F60" s="907">
        <v>92.857142857142861</v>
      </c>
      <c r="G60" s="899"/>
    </row>
    <row r="61" spans="1:7">
      <c r="A61" s="2397"/>
      <c r="B61" s="904" t="s">
        <v>198</v>
      </c>
      <c r="C61" s="905">
        <v>1</v>
      </c>
      <c r="D61" s="906">
        <v>0.2304147465437788</v>
      </c>
      <c r="E61" s="906">
        <v>0.2304147465437788</v>
      </c>
      <c r="F61" s="907">
        <v>93.087557603686633</v>
      </c>
      <c r="G61" s="899"/>
    </row>
    <row r="62" spans="1:7">
      <c r="A62" s="2397"/>
      <c r="B62" s="904" t="s">
        <v>1103</v>
      </c>
      <c r="C62" s="905">
        <v>1</v>
      </c>
      <c r="D62" s="906">
        <v>0.2304147465437788</v>
      </c>
      <c r="E62" s="906">
        <v>0.2304147465437788</v>
      </c>
      <c r="F62" s="907">
        <v>93.31797235023042</v>
      </c>
      <c r="G62" s="899"/>
    </row>
    <row r="63" spans="1:7">
      <c r="A63" s="2397"/>
      <c r="B63" s="904" t="s">
        <v>199</v>
      </c>
      <c r="C63" s="905">
        <v>6</v>
      </c>
      <c r="D63" s="907">
        <v>1.3824884792626728</v>
      </c>
      <c r="E63" s="907">
        <v>1.3824884792626728</v>
      </c>
      <c r="F63" s="907">
        <v>94.700460829493082</v>
      </c>
      <c r="G63" s="899"/>
    </row>
    <row r="64" spans="1:7">
      <c r="A64" s="2397"/>
      <c r="B64" s="904" t="s">
        <v>200</v>
      </c>
      <c r="C64" s="905">
        <v>7</v>
      </c>
      <c r="D64" s="907">
        <v>1.6129032258064515</v>
      </c>
      <c r="E64" s="907">
        <v>1.6129032258064515</v>
      </c>
      <c r="F64" s="907">
        <v>96.313364055299544</v>
      </c>
      <c r="G64" s="899"/>
    </row>
    <row r="65" spans="1:7">
      <c r="A65" s="2397"/>
      <c r="B65" s="904" t="s">
        <v>1104</v>
      </c>
      <c r="C65" s="905">
        <v>1</v>
      </c>
      <c r="D65" s="906">
        <v>0.2304147465437788</v>
      </c>
      <c r="E65" s="906">
        <v>0.2304147465437788</v>
      </c>
      <c r="F65" s="907">
        <v>96.543778801843317</v>
      </c>
      <c r="G65" s="899"/>
    </row>
    <row r="66" spans="1:7" ht="24">
      <c r="A66" s="2397"/>
      <c r="B66" s="904" t="s">
        <v>1105</v>
      </c>
      <c r="C66" s="905">
        <v>1</v>
      </c>
      <c r="D66" s="906">
        <v>0.2304147465437788</v>
      </c>
      <c r="E66" s="906">
        <v>0.2304147465437788</v>
      </c>
      <c r="F66" s="907">
        <v>96.774193548387103</v>
      </c>
      <c r="G66" s="899"/>
    </row>
    <row r="67" spans="1:7">
      <c r="A67" s="2397"/>
      <c r="B67" s="904" t="s">
        <v>1106</v>
      </c>
      <c r="C67" s="905">
        <v>1</v>
      </c>
      <c r="D67" s="906">
        <v>0.2304147465437788</v>
      </c>
      <c r="E67" s="906">
        <v>0.2304147465437788</v>
      </c>
      <c r="F67" s="907">
        <v>97.004608294930875</v>
      </c>
      <c r="G67" s="899"/>
    </row>
    <row r="68" spans="1:7">
      <c r="A68" s="2397"/>
      <c r="B68" s="904" t="s">
        <v>1107</v>
      </c>
      <c r="C68" s="905">
        <v>1</v>
      </c>
      <c r="D68" s="906">
        <v>0.2304147465437788</v>
      </c>
      <c r="E68" s="906">
        <v>0.2304147465437788</v>
      </c>
      <c r="F68" s="907">
        <v>97.235023041474662</v>
      </c>
      <c r="G68" s="899"/>
    </row>
    <row r="69" spans="1:7">
      <c r="A69" s="2397"/>
      <c r="B69" s="904" t="s">
        <v>201</v>
      </c>
      <c r="C69" s="905">
        <v>2</v>
      </c>
      <c r="D69" s="906">
        <v>0.46082949308755761</v>
      </c>
      <c r="E69" s="906">
        <v>0.46082949308755761</v>
      </c>
      <c r="F69" s="907">
        <v>97.695852534562206</v>
      </c>
      <c r="G69" s="899"/>
    </row>
    <row r="70" spans="1:7" ht="36">
      <c r="A70" s="2397"/>
      <c r="B70" s="904" t="s">
        <v>1108</v>
      </c>
      <c r="C70" s="905">
        <v>1</v>
      </c>
      <c r="D70" s="906">
        <v>0.2304147465437788</v>
      </c>
      <c r="E70" s="906">
        <v>0.2304147465437788</v>
      </c>
      <c r="F70" s="907">
        <v>97.926267281105993</v>
      </c>
      <c r="G70" s="899"/>
    </row>
    <row r="71" spans="1:7" ht="48">
      <c r="A71" s="2397"/>
      <c r="B71" s="904" t="s">
        <v>1109</v>
      </c>
      <c r="C71" s="905">
        <v>1</v>
      </c>
      <c r="D71" s="906">
        <v>0.2304147465437788</v>
      </c>
      <c r="E71" s="906">
        <v>0.2304147465437788</v>
      </c>
      <c r="F71" s="907">
        <v>98.156682027649765</v>
      </c>
      <c r="G71" s="899"/>
    </row>
    <row r="72" spans="1:7">
      <c r="A72" s="2397"/>
      <c r="B72" s="904" t="s">
        <v>1110</v>
      </c>
      <c r="C72" s="905">
        <v>1</v>
      </c>
      <c r="D72" s="906">
        <v>0.2304147465437788</v>
      </c>
      <c r="E72" s="906">
        <v>0.2304147465437788</v>
      </c>
      <c r="F72" s="907">
        <v>98.387096774193552</v>
      </c>
      <c r="G72" s="899"/>
    </row>
    <row r="73" spans="1:7" ht="48">
      <c r="A73" s="2397"/>
      <c r="B73" s="904" t="s">
        <v>1111</v>
      </c>
      <c r="C73" s="905">
        <v>1</v>
      </c>
      <c r="D73" s="906">
        <v>0.2304147465437788</v>
      </c>
      <c r="E73" s="906">
        <v>0.2304147465437788</v>
      </c>
      <c r="F73" s="907">
        <v>98.617511520737324</v>
      </c>
      <c r="G73" s="899"/>
    </row>
    <row r="74" spans="1:7" ht="36">
      <c r="A74" s="2397"/>
      <c r="B74" s="904" t="s">
        <v>1112</v>
      </c>
      <c r="C74" s="905">
        <v>1</v>
      </c>
      <c r="D74" s="906">
        <v>0.2304147465437788</v>
      </c>
      <c r="E74" s="906">
        <v>0.2304147465437788</v>
      </c>
      <c r="F74" s="907">
        <v>98.84792626728111</v>
      </c>
      <c r="G74" s="899"/>
    </row>
    <row r="75" spans="1:7" ht="36">
      <c r="A75" s="2397"/>
      <c r="B75" s="904" t="s">
        <v>1113</v>
      </c>
      <c r="C75" s="905">
        <v>1</v>
      </c>
      <c r="D75" s="906">
        <v>0.2304147465437788</v>
      </c>
      <c r="E75" s="906">
        <v>0.2304147465437788</v>
      </c>
      <c r="F75" s="907">
        <v>99.078341013824883</v>
      </c>
      <c r="G75" s="899"/>
    </row>
    <row r="76" spans="1:7" ht="48">
      <c r="A76" s="2397"/>
      <c r="B76" s="904" t="s">
        <v>1114</v>
      </c>
      <c r="C76" s="905">
        <v>1</v>
      </c>
      <c r="D76" s="906">
        <v>0.2304147465437788</v>
      </c>
      <c r="E76" s="906">
        <v>0.2304147465437788</v>
      </c>
      <c r="F76" s="907">
        <v>99.308755760368655</v>
      </c>
      <c r="G76" s="899"/>
    </row>
    <row r="77" spans="1:7" ht="36">
      <c r="A77" s="2397"/>
      <c r="B77" s="904" t="s">
        <v>1115</v>
      </c>
      <c r="C77" s="905">
        <v>1</v>
      </c>
      <c r="D77" s="906">
        <v>0.2304147465437788</v>
      </c>
      <c r="E77" s="906">
        <v>0.2304147465437788</v>
      </c>
      <c r="F77" s="907">
        <v>99.539170506912441</v>
      </c>
      <c r="G77" s="899"/>
    </row>
    <row r="78" spans="1:7" ht="48">
      <c r="A78" s="2397"/>
      <c r="B78" s="904" t="s">
        <v>1116</v>
      </c>
      <c r="C78" s="905">
        <v>1</v>
      </c>
      <c r="D78" s="906">
        <v>0.2304147465437788</v>
      </c>
      <c r="E78" s="906">
        <v>0.2304147465437788</v>
      </c>
      <c r="F78" s="907">
        <v>99.769585253456214</v>
      </c>
      <c r="G78" s="899"/>
    </row>
    <row r="79" spans="1:7">
      <c r="A79" s="2397"/>
      <c r="B79" s="904" t="s">
        <v>1117</v>
      </c>
      <c r="C79" s="905">
        <v>1</v>
      </c>
      <c r="D79" s="906">
        <v>0.2304147465437788</v>
      </c>
      <c r="E79" s="906">
        <v>0.2304147465437788</v>
      </c>
      <c r="F79" s="907">
        <v>100</v>
      </c>
      <c r="G79" s="899"/>
    </row>
    <row r="80" spans="1:7" ht="15.75" thickBot="1">
      <c r="A80" s="2398"/>
      <c r="B80" s="908" t="s">
        <v>518</v>
      </c>
      <c r="C80" s="909">
        <v>434</v>
      </c>
      <c r="D80" s="910">
        <v>100</v>
      </c>
      <c r="E80" s="910">
        <v>100</v>
      </c>
      <c r="F80" s="908"/>
      <c r="G80" s="899"/>
    </row>
  </sheetData>
  <mergeCells count="3">
    <mergeCell ref="A1:F1"/>
    <mergeCell ref="A2:B2"/>
    <mergeCell ref="A3:A80"/>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5" tint="0.79998168889431442"/>
  </sheetPr>
  <dimension ref="A1:B436"/>
  <sheetViews>
    <sheetView workbookViewId="0">
      <selection activeCell="T24" sqref="T24"/>
    </sheetView>
  </sheetViews>
  <sheetFormatPr baseColWidth="10" defaultColWidth="9.140625" defaultRowHeight="15"/>
  <cols>
    <col min="1" max="1" width="59.140625" bestFit="1" customWidth="1"/>
    <col min="2" max="2" width="56.42578125" style="245" customWidth="1"/>
    <col min="3" max="16384" width="9.140625" style="163"/>
  </cols>
  <sheetData>
    <row r="1" spans="1:2">
      <c r="A1" s="260" t="s">
        <v>962</v>
      </c>
      <c r="B1" s="911" t="s">
        <v>271</v>
      </c>
    </row>
    <row r="2" spans="1:2">
      <c r="A2" s="260"/>
      <c r="B2" s="911" t="s">
        <v>1118</v>
      </c>
    </row>
    <row r="3" spans="1:2" ht="60">
      <c r="A3" t="s">
        <v>545</v>
      </c>
      <c r="B3" s="245" t="s">
        <v>1119</v>
      </c>
    </row>
    <row r="4" spans="1:2">
      <c r="A4" t="s">
        <v>545</v>
      </c>
    </row>
    <row r="5" spans="1:2">
      <c r="A5" t="s">
        <v>545</v>
      </c>
    </row>
    <row r="6" spans="1:2">
      <c r="A6" t="s">
        <v>545</v>
      </c>
    </row>
    <row r="7" spans="1:2">
      <c r="A7" t="s">
        <v>545</v>
      </c>
    </row>
    <row r="8" spans="1:2">
      <c r="A8" t="s">
        <v>545</v>
      </c>
    </row>
    <row r="9" spans="1:2">
      <c r="A9" t="s">
        <v>545</v>
      </c>
    </row>
    <row r="10" spans="1:2">
      <c r="A10" t="s">
        <v>545</v>
      </c>
      <c r="B10" s="245" t="s">
        <v>1103</v>
      </c>
    </row>
    <row r="11" spans="1:2">
      <c r="A11" t="s">
        <v>545</v>
      </c>
    </row>
    <row r="12" spans="1:2">
      <c r="A12" t="s">
        <v>545</v>
      </c>
    </row>
    <row r="13" spans="1:2">
      <c r="A13" t="s">
        <v>545</v>
      </c>
    </row>
    <row r="14" spans="1:2">
      <c r="A14" t="s">
        <v>545</v>
      </c>
    </row>
    <row r="15" spans="1:2">
      <c r="A15" t="s">
        <v>545</v>
      </c>
    </row>
    <row r="16" spans="1:2">
      <c r="A16" t="s">
        <v>545</v>
      </c>
    </row>
    <row r="17" spans="1:2">
      <c r="A17" t="s">
        <v>545</v>
      </c>
    </row>
    <row r="18" spans="1:2">
      <c r="A18" t="s">
        <v>545</v>
      </c>
    </row>
    <row r="19" spans="1:2">
      <c r="A19" t="s">
        <v>545</v>
      </c>
    </row>
    <row r="20" spans="1:2">
      <c r="A20" t="s">
        <v>545</v>
      </c>
    </row>
    <row r="21" spans="1:2" ht="30">
      <c r="A21" t="s">
        <v>545</v>
      </c>
      <c r="B21" s="245" t="s">
        <v>1072</v>
      </c>
    </row>
    <row r="22" spans="1:2">
      <c r="A22" t="s">
        <v>545</v>
      </c>
    </row>
    <row r="23" spans="1:2">
      <c r="A23" t="s">
        <v>545</v>
      </c>
      <c r="B23" s="245" t="s">
        <v>200</v>
      </c>
    </row>
    <row r="24" spans="1:2">
      <c r="A24" t="s">
        <v>545</v>
      </c>
    </row>
    <row r="25" spans="1:2">
      <c r="A25" t="s">
        <v>545</v>
      </c>
    </row>
    <row r="26" spans="1:2">
      <c r="A26" t="s">
        <v>545</v>
      </c>
    </row>
    <row r="27" spans="1:2" ht="45">
      <c r="A27" t="s">
        <v>545</v>
      </c>
      <c r="B27" s="245" t="s">
        <v>1120</v>
      </c>
    </row>
    <row r="28" spans="1:2">
      <c r="A28" t="s">
        <v>545</v>
      </c>
    </row>
    <row r="29" spans="1:2">
      <c r="A29" t="s">
        <v>545</v>
      </c>
      <c r="B29" s="245" t="s">
        <v>1102</v>
      </c>
    </row>
    <row r="30" spans="1:2">
      <c r="A30" t="s">
        <v>545</v>
      </c>
      <c r="B30" s="245" t="s">
        <v>151</v>
      </c>
    </row>
    <row r="31" spans="1:2">
      <c r="A31" t="s">
        <v>546</v>
      </c>
    </row>
    <row r="32" spans="1:2" ht="75">
      <c r="A32" t="s">
        <v>546</v>
      </c>
      <c r="B32" s="245" t="s">
        <v>1121</v>
      </c>
    </row>
    <row r="33" spans="1:2">
      <c r="A33" t="s">
        <v>546</v>
      </c>
    </row>
    <row r="34" spans="1:2" ht="225">
      <c r="A34" t="s">
        <v>546</v>
      </c>
      <c r="B34" s="245" t="s">
        <v>1122</v>
      </c>
    </row>
    <row r="35" spans="1:2">
      <c r="A35" t="s">
        <v>546</v>
      </c>
    </row>
    <row r="36" spans="1:2" ht="75">
      <c r="A36" t="s">
        <v>546</v>
      </c>
      <c r="B36" s="245" t="s">
        <v>1123</v>
      </c>
    </row>
    <row r="37" spans="1:2">
      <c r="A37" t="s">
        <v>546</v>
      </c>
    </row>
    <row r="38" spans="1:2">
      <c r="A38" t="s">
        <v>546</v>
      </c>
    </row>
    <row r="39" spans="1:2">
      <c r="A39" t="s">
        <v>546</v>
      </c>
      <c r="B39" s="245" t="s">
        <v>194</v>
      </c>
    </row>
    <row r="40" spans="1:2">
      <c r="A40" t="s">
        <v>546</v>
      </c>
    </row>
    <row r="41" spans="1:2">
      <c r="A41" t="s">
        <v>546</v>
      </c>
    </row>
    <row r="42" spans="1:2">
      <c r="A42" t="s">
        <v>546</v>
      </c>
      <c r="B42" s="245" t="s">
        <v>1064</v>
      </c>
    </row>
    <row r="43" spans="1:2">
      <c r="A43" t="s">
        <v>546</v>
      </c>
    </row>
    <row r="44" spans="1:2">
      <c r="A44" t="s">
        <v>546</v>
      </c>
    </row>
    <row r="45" spans="1:2" ht="45">
      <c r="A45" t="s">
        <v>546</v>
      </c>
      <c r="B45" s="245" t="s">
        <v>1124</v>
      </c>
    </row>
    <row r="46" spans="1:2">
      <c r="A46" t="s">
        <v>546</v>
      </c>
    </row>
    <row r="47" spans="1:2" ht="180">
      <c r="A47" t="s">
        <v>546</v>
      </c>
      <c r="B47" s="245" t="s">
        <v>1125</v>
      </c>
    </row>
    <row r="48" spans="1:2">
      <c r="A48" t="s">
        <v>546</v>
      </c>
    </row>
    <row r="49" spans="1:2">
      <c r="A49" t="s">
        <v>546</v>
      </c>
      <c r="B49" s="245" t="s">
        <v>200</v>
      </c>
    </row>
    <row r="50" spans="1:2">
      <c r="A50" t="s">
        <v>546</v>
      </c>
    </row>
    <row r="51" spans="1:2" ht="30">
      <c r="A51" t="s">
        <v>546</v>
      </c>
      <c r="B51" s="245" t="s">
        <v>1126</v>
      </c>
    </row>
    <row r="52" spans="1:2">
      <c r="A52" t="s">
        <v>547</v>
      </c>
    </row>
    <row r="53" spans="1:2" ht="30">
      <c r="A53" t="s">
        <v>547</v>
      </c>
      <c r="B53" s="245" t="s">
        <v>1112</v>
      </c>
    </row>
    <row r="54" spans="1:2">
      <c r="A54" t="s">
        <v>547</v>
      </c>
    </row>
    <row r="55" spans="1:2">
      <c r="A55" t="s">
        <v>547</v>
      </c>
      <c r="B55" s="245" t="s">
        <v>1060</v>
      </c>
    </row>
    <row r="56" spans="1:2">
      <c r="A56" t="s">
        <v>547</v>
      </c>
    </row>
    <row r="57" spans="1:2">
      <c r="A57" t="s">
        <v>547</v>
      </c>
    </row>
    <row r="58" spans="1:2">
      <c r="A58" t="s">
        <v>547</v>
      </c>
    </row>
    <row r="59" spans="1:2">
      <c r="A59" t="s">
        <v>547</v>
      </c>
    </row>
    <row r="60" spans="1:2">
      <c r="A60" t="s">
        <v>547</v>
      </c>
    </row>
    <row r="61" spans="1:2" ht="45">
      <c r="A61" t="s">
        <v>547</v>
      </c>
      <c r="B61" s="245" t="s">
        <v>1127</v>
      </c>
    </row>
    <row r="62" spans="1:2">
      <c r="A62" t="s">
        <v>547</v>
      </c>
    </row>
    <row r="63" spans="1:2">
      <c r="A63" t="s">
        <v>547</v>
      </c>
    </row>
    <row r="64" spans="1:2" ht="30">
      <c r="A64" t="s">
        <v>547</v>
      </c>
      <c r="B64" s="245" t="s">
        <v>717</v>
      </c>
    </row>
    <row r="65" spans="1:2">
      <c r="A65" t="s">
        <v>547</v>
      </c>
    </row>
    <row r="66" spans="1:2">
      <c r="A66" t="s">
        <v>547</v>
      </c>
    </row>
    <row r="67" spans="1:2">
      <c r="A67" t="s">
        <v>547</v>
      </c>
    </row>
    <row r="68" spans="1:2">
      <c r="A68" t="s">
        <v>547</v>
      </c>
    </row>
    <row r="69" spans="1:2">
      <c r="A69" t="s">
        <v>547</v>
      </c>
    </row>
    <row r="70" spans="1:2">
      <c r="A70" t="s">
        <v>547</v>
      </c>
    </row>
    <row r="71" spans="1:2">
      <c r="A71" t="s">
        <v>547</v>
      </c>
    </row>
    <row r="72" spans="1:2">
      <c r="A72" t="s">
        <v>547</v>
      </c>
      <c r="B72" s="245" t="s">
        <v>197</v>
      </c>
    </row>
    <row r="73" spans="1:2" ht="45">
      <c r="A73" t="s">
        <v>547</v>
      </c>
      <c r="B73" s="245" t="s">
        <v>1128</v>
      </c>
    </row>
    <row r="74" spans="1:2">
      <c r="A74" t="s">
        <v>547</v>
      </c>
    </row>
    <row r="75" spans="1:2">
      <c r="A75" t="s">
        <v>547</v>
      </c>
    </row>
    <row r="76" spans="1:2">
      <c r="A76" t="s">
        <v>547</v>
      </c>
    </row>
    <row r="77" spans="1:2">
      <c r="A77" t="s">
        <v>547</v>
      </c>
    </row>
    <row r="78" spans="1:2">
      <c r="A78" t="s">
        <v>547</v>
      </c>
    </row>
    <row r="79" spans="1:2">
      <c r="A79" t="s">
        <v>547</v>
      </c>
    </row>
    <row r="80" spans="1:2">
      <c r="A80" t="s">
        <v>548</v>
      </c>
    </row>
    <row r="81" spans="1:2">
      <c r="A81" t="s">
        <v>548</v>
      </c>
    </row>
    <row r="82" spans="1:2" ht="30">
      <c r="A82" t="s">
        <v>548</v>
      </c>
      <c r="B82" s="245" t="s">
        <v>1054</v>
      </c>
    </row>
    <row r="83" spans="1:2" ht="30">
      <c r="A83" t="s">
        <v>548</v>
      </c>
      <c r="B83" s="245" t="s">
        <v>1056</v>
      </c>
    </row>
    <row r="84" spans="1:2">
      <c r="A84" t="s">
        <v>549</v>
      </c>
    </row>
    <row r="85" spans="1:2">
      <c r="A85" t="s">
        <v>549</v>
      </c>
    </row>
    <row r="86" spans="1:2">
      <c r="A86" t="s">
        <v>549</v>
      </c>
    </row>
    <row r="87" spans="1:2">
      <c r="A87" t="s">
        <v>549</v>
      </c>
    </row>
    <row r="88" spans="1:2">
      <c r="A88" t="s">
        <v>549</v>
      </c>
    </row>
    <row r="89" spans="1:2">
      <c r="A89" t="s">
        <v>549</v>
      </c>
    </row>
    <row r="90" spans="1:2">
      <c r="A90" t="s">
        <v>549</v>
      </c>
    </row>
    <row r="91" spans="1:2">
      <c r="A91" t="s">
        <v>549</v>
      </c>
    </row>
    <row r="92" spans="1:2">
      <c r="A92" t="s">
        <v>549</v>
      </c>
      <c r="B92" s="245" t="s">
        <v>201</v>
      </c>
    </row>
    <row r="93" spans="1:2">
      <c r="A93" t="s">
        <v>549</v>
      </c>
    </row>
    <row r="94" spans="1:2">
      <c r="A94" t="s">
        <v>549</v>
      </c>
    </row>
    <row r="95" spans="1:2">
      <c r="A95" t="s">
        <v>549</v>
      </c>
    </row>
    <row r="96" spans="1:2">
      <c r="A96" t="s">
        <v>549</v>
      </c>
    </row>
    <row r="97" spans="1:2">
      <c r="A97" t="s">
        <v>549</v>
      </c>
    </row>
    <row r="98" spans="1:2">
      <c r="A98" t="s">
        <v>549</v>
      </c>
    </row>
    <row r="99" spans="1:2">
      <c r="A99" t="s">
        <v>549</v>
      </c>
    </row>
    <row r="100" spans="1:2">
      <c r="A100" t="s">
        <v>549</v>
      </c>
    </row>
    <row r="101" spans="1:2">
      <c r="A101" t="s">
        <v>549</v>
      </c>
    </row>
    <row r="102" spans="1:2">
      <c r="A102" t="s">
        <v>549</v>
      </c>
      <c r="B102" s="245" t="s">
        <v>200</v>
      </c>
    </row>
    <row r="103" spans="1:2">
      <c r="A103" t="s">
        <v>549</v>
      </c>
    </row>
    <row r="104" spans="1:2">
      <c r="A104" t="s">
        <v>549</v>
      </c>
    </row>
    <row r="105" spans="1:2">
      <c r="A105" t="s">
        <v>549</v>
      </c>
    </row>
    <row r="106" spans="1:2">
      <c r="A106" t="s">
        <v>549</v>
      </c>
    </row>
    <row r="107" spans="1:2">
      <c r="A107" t="s">
        <v>549</v>
      </c>
    </row>
    <row r="108" spans="1:2">
      <c r="A108" t="s">
        <v>549</v>
      </c>
      <c r="B108" s="245" t="s">
        <v>199</v>
      </c>
    </row>
    <row r="109" spans="1:2">
      <c r="A109" t="s">
        <v>549</v>
      </c>
    </row>
    <row r="110" spans="1:2">
      <c r="A110" t="s">
        <v>549</v>
      </c>
    </row>
    <row r="111" spans="1:2">
      <c r="A111" t="s">
        <v>549</v>
      </c>
    </row>
    <row r="112" spans="1:2" ht="45">
      <c r="A112" t="s">
        <v>549</v>
      </c>
      <c r="B112" s="245" t="s">
        <v>1129</v>
      </c>
    </row>
    <row r="113" spans="1:2">
      <c r="A113" t="s">
        <v>549</v>
      </c>
    </row>
    <row r="114" spans="1:2">
      <c r="A114" t="s">
        <v>549</v>
      </c>
    </row>
    <row r="115" spans="1:2">
      <c r="A115" t="s">
        <v>549</v>
      </c>
      <c r="B115" s="245" t="s">
        <v>151</v>
      </c>
    </row>
    <row r="116" spans="1:2">
      <c r="A116" t="s">
        <v>549</v>
      </c>
    </row>
    <row r="117" spans="1:2">
      <c r="A117" t="s">
        <v>549</v>
      </c>
    </row>
    <row r="118" spans="1:2">
      <c r="A118" t="s">
        <v>549</v>
      </c>
    </row>
    <row r="119" spans="1:2">
      <c r="A119" t="s">
        <v>549</v>
      </c>
    </row>
    <row r="120" spans="1:2">
      <c r="A120" t="s">
        <v>549</v>
      </c>
    </row>
    <row r="121" spans="1:2">
      <c r="A121" t="s">
        <v>549</v>
      </c>
    </row>
    <row r="122" spans="1:2">
      <c r="A122" t="s">
        <v>549</v>
      </c>
    </row>
    <row r="123" spans="1:2" ht="60">
      <c r="A123" t="s">
        <v>549</v>
      </c>
      <c r="B123" s="245" t="s">
        <v>1130</v>
      </c>
    </row>
    <row r="124" spans="1:2">
      <c r="A124" t="s">
        <v>549</v>
      </c>
    </row>
    <row r="125" spans="1:2">
      <c r="A125" t="s">
        <v>549</v>
      </c>
    </row>
    <row r="126" spans="1:2">
      <c r="A126" t="s">
        <v>549</v>
      </c>
    </row>
    <row r="127" spans="1:2">
      <c r="A127" t="s">
        <v>549</v>
      </c>
    </row>
    <row r="128" spans="1:2">
      <c r="A128" t="s">
        <v>549</v>
      </c>
    </row>
    <row r="129" spans="1:2">
      <c r="A129" t="s">
        <v>549</v>
      </c>
    </row>
    <row r="130" spans="1:2">
      <c r="A130" t="s">
        <v>549</v>
      </c>
    </row>
    <row r="131" spans="1:2">
      <c r="A131" t="s">
        <v>549</v>
      </c>
    </row>
    <row r="132" spans="1:2">
      <c r="A132" t="s">
        <v>549</v>
      </c>
    </row>
    <row r="133" spans="1:2">
      <c r="A133" t="s">
        <v>549</v>
      </c>
      <c r="B133" s="245" t="s">
        <v>1117</v>
      </c>
    </row>
    <row r="134" spans="1:2">
      <c r="A134" t="s">
        <v>549</v>
      </c>
    </row>
    <row r="135" spans="1:2">
      <c r="A135" t="s">
        <v>549</v>
      </c>
    </row>
    <row r="136" spans="1:2" ht="75">
      <c r="A136" t="s">
        <v>549</v>
      </c>
      <c r="B136" s="245" t="s">
        <v>1131</v>
      </c>
    </row>
    <row r="137" spans="1:2" ht="90">
      <c r="A137" t="s">
        <v>549</v>
      </c>
      <c r="B137" s="245" t="s">
        <v>1132</v>
      </c>
    </row>
    <row r="138" spans="1:2">
      <c r="A138" t="s">
        <v>549</v>
      </c>
    </row>
    <row r="139" spans="1:2">
      <c r="A139" t="s">
        <v>549</v>
      </c>
    </row>
    <row r="140" spans="1:2">
      <c r="A140" t="s">
        <v>549</v>
      </c>
    </row>
    <row r="141" spans="1:2" ht="45">
      <c r="A141" t="s">
        <v>549</v>
      </c>
      <c r="B141" s="245" t="s">
        <v>1133</v>
      </c>
    </row>
    <row r="142" spans="1:2">
      <c r="A142" t="s">
        <v>549</v>
      </c>
    </row>
    <row r="143" spans="1:2">
      <c r="A143" t="s">
        <v>549</v>
      </c>
    </row>
    <row r="144" spans="1:2">
      <c r="A144" t="s">
        <v>549</v>
      </c>
    </row>
    <row r="145" spans="1:2">
      <c r="A145" t="s">
        <v>549</v>
      </c>
    </row>
    <row r="146" spans="1:2">
      <c r="A146" t="s">
        <v>549</v>
      </c>
    </row>
    <row r="147" spans="1:2">
      <c r="A147" t="s">
        <v>549</v>
      </c>
    </row>
    <row r="148" spans="1:2">
      <c r="A148" t="s">
        <v>549</v>
      </c>
    </row>
    <row r="149" spans="1:2">
      <c r="A149" t="s">
        <v>549</v>
      </c>
    </row>
    <row r="150" spans="1:2">
      <c r="A150" t="s">
        <v>549</v>
      </c>
    </row>
    <row r="151" spans="1:2">
      <c r="A151" t="s">
        <v>549</v>
      </c>
    </row>
    <row r="152" spans="1:2">
      <c r="A152" t="s">
        <v>549</v>
      </c>
    </row>
    <row r="153" spans="1:2">
      <c r="A153" t="s">
        <v>549</v>
      </c>
    </row>
    <row r="154" spans="1:2">
      <c r="A154" t="s">
        <v>549</v>
      </c>
    </row>
    <row r="155" spans="1:2">
      <c r="A155" t="s">
        <v>549</v>
      </c>
    </row>
    <row r="156" spans="1:2">
      <c r="A156" t="s">
        <v>549</v>
      </c>
    </row>
    <row r="157" spans="1:2">
      <c r="A157" t="s">
        <v>549</v>
      </c>
      <c r="B157" s="245" t="s">
        <v>1104</v>
      </c>
    </row>
    <row r="158" spans="1:2">
      <c r="A158" t="s">
        <v>549</v>
      </c>
    </row>
    <row r="159" spans="1:2">
      <c r="A159" t="s">
        <v>549</v>
      </c>
    </row>
    <row r="160" spans="1:2">
      <c r="A160" t="s">
        <v>549</v>
      </c>
    </row>
    <row r="161" spans="1:2">
      <c r="A161" t="s">
        <v>549</v>
      </c>
      <c r="B161" s="245" t="s">
        <v>200</v>
      </c>
    </row>
    <row r="162" spans="1:2">
      <c r="A162" t="s">
        <v>549</v>
      </c>
      <c r="B162" s="245" t="s">
        <v>200</v>
      </c>
    </row>
    <row r="163" spans="1:2">
      <c r="A163" t="s">
        <v>549</v>
      </c>
    </row>
    <row r="164" spans="1:2" ht="45">
      <c r="A164" t="s">
        <v>549</v>
      </c>
      <c r="B164" s="245" t="s">
        <v>1134</v>
      </c>
    </row>
    <row r="165" spans="1:2">
      <c r="A165" t="s">
        <v>549</v>
      </c>
    </row>
    <row r="166" spans="1:2">
      <c r="A166" t="s">
        <v>549</v>
      </c>
    </row>
    <row r="167" spans="1:2">
      <c r="A167" t="s">
        <v>549</v>
      </c>
    </row>
    <row r="168" spans="1:2">
      <c r="A168" t="s">
        <v>549</v>
      </c>
    </row>
    <row r="169" spans="1:2">
      <c r="A169" t="s">
        <v>549</v>
      </c>
      <c r="B169" s="245" t="s">
        <v>201</v>
      </c>
    </row>
    <row r="170" spans="1:2" ht="45">
      <c r="A170" t="s">
        <v>549</v>
      </c>
      <c r="B170" s="245" t="s">
        <v>1135</v>
      </c>
    </row>
    <row r="171" spans="1:2">
      <c r="A171" t="s">
        <v>549</v>
      </c>
    </row>
    <row r="172" spans="1:2">
      <c r="A172" t="s">
        <v>549</v>
      </c>
    </row>
    <row r="173" spans="1:2">
      <c r="A173" t="s">
        <v>549</v>
      </c>
    </row>
    <row r="174" spans="1:2">
      <c r="A174" t="s">
        <v>549</v>
      </c>
    </row>
    <row r="175" spans="1:2">
      <c r="A175" t="s">
        <v>549</v>
      </c>
    </row>
    <row r="176" spans="1:2">
      <c r="A176" t="s">
        <v>549</v>
      </c>
    </row>
    <row r="177" spans="1:2">
      <c r="A177" t="s">
        <v>549</v>
      </c>
    </row>
    <row r="178" spans="1:2">
      <c r="A178" t="s">
        <v>549</v>
      </c>
    </row>
    <row r="179" spans="1:2">
      <c r="A179" t="s">
        <v>549</v>
      </c>
    </row>
    <row r="180" spans="1:2">
      <c r="A180" t="s">
        <v>549</v>
      </c>
    </row>
    <row r="181" spans="1:2">
      <c r="A181" t="s">
        <v>549</v>
      </c>
      <c r="B181" s="245" t="s">
        <v>1110</v>
      </c>
    </row>
    <row r="182" spans="1:2">
      <c r="A182" t="s">
        <v>550</v>
      </c>
    </row>
    <row r="183" spans="1:2">
      <c r="A183" t="s">
        <v>550</v>
      </c>
    </row>
    <row r="184" spans="1:2">
      <c r="A184" t="s">
        <v>550</v>
      </c>
    </row>
    <row r="185" spans="1:2">
      <c r="A185" t="s">
        <v>550</v>
      </c>
    </row>
    <row r="186" spans="1:2">
      <c r="A186" t="s">
        <v>550</v>
      </c>
    </row>
    <row r="187" spans="1:2">
      <c r="A187" t="s">
        <v>550</v>
      </c>
    </row>
    <row r="188" spans="1:2">
      <c r="A188" t="s">
        <v>550</v>
      </c>
      <c r="B188" s="245" t="s">
        <v>194</v>
      </c>
    </row>
    <row r="189" spans="1:2">
      <c r="A189" t="s">
        <v>550</v>
      </c>
    </row>
    <row r="190" spans="1:2">
      <c r="A190" t="s">
        <v>550</v>
      </c>
    </row>
    <row r="191" spans="1:2">
      <c r="A191" t="s">
        <v>550</v>
      </c>
    </row>
    <row r="192" spans="1:2" ht="30">
      <c r="A192" t="s">
        <v>550</v>
      </c>
      <c r="B192" s="245" t="s">
        <v>1068</v>
      </c>
    </row>
    <row r="193" spans="1:2">
      <c r="A193" t="s">
        <v>550</v>
      </c>
    </row>
    <row r="194" spans="1:2">
      <c r="A194" t="s">
        <v>550</v>
      </c>
    </row>
    <row r="195" spans="1:2">
      <c r="A195" t="s">
        <v>550</v>
      </c>
    </row>
    <row r="196" spans="1:2">
      <c r="A196" t="s">
        <v>550</v>
      </c>
    </row>
    <row r="197" spans="1:2">
      <c r="A197" t="s">
        <v>550</v>
      </c>
    </row>
    <row r="198" spans="1:2">
      <c r="A198" t="s">
        <v>550</v>
      </c>
    </row>
    <row r="199" spans="1:2">
      <c r="A199" t="s">
        <v>550</v>
      </c>
    </row>
    <row r="200" spans="1:2" ht="180">
      <c r="A200" t="s">
        <v>550</v>
      </c>
      <c r="B200" s="245" t="s">
        <v>1136</v>
      </c>
    </row>
    <row r="201" spans="1:2">
      <c r="A201" t="s">
        <v>550</v>
      </c>
    </row>
    <row r="202" spans="1:2">
      <c r="A202" t="s">
        <v>550</v>
      </c>
    </row>
    <row r="203" spans="1:2">
      <c r="A203" t="s">
        <v>550</v>
      </c>
    </row>
    <row r="204" spans="1:2">
      <c r="A204" t="s">
        <v>550</v>
      </c>
    </row>
    <row r="205" spans="1:2">
      <c r="A205" t="s">
        <v>550</v>
      </c>
    </row>
    <row r="206" spans="1:2">
      <c r="A206" t="s">
        <v>550</v>
      </c>
    </row>
    <row r="207" spans="1:2" ht="135">
      <c r="A207" t="s">
        <v>550</v>
      </c>
      <c r="B207" s="245" t="s">
        <v>1137</v>
      </c>
    </row>
    <row r="208" spans="1:2">
      <c r="A208" t="s">
        <v>550</v>
      </c>
    </row>
    <row r="209" spans="1:2">
      <c r="A209" t="s">
        <v>550</v>
      </c>
    </row>
    <row r="210" spans="1:2">
      <c r="A210" t="s">
        <v>550</v>
      </c>
    </row>
    <row r="211" spans="1:2">
      <c r="A211" t="s">
        <v>550</v>
      </c>
    </row>
    <row r="212" spans="1:2">
      <c r="A212" t="s">
        <v>550</v>
      </c>
    </row>
    <row r="213" spans="1:2">
      <c r="A213" t="s">
        <v>550</v>
      </c>
      <c r="B213" s="245" t="s">
        <v>1138</v>
      </c>
    </row>
    <row r="214" spans="1:2">
      <c r="A214" t="s">
        <v>551</v>
      </c>
    </row>
    <row r="215" spans="1:2">
      <c r="A215" t="s">
        <v>551</v>
      </c>
    </row>
    <row r="216" spans="1:2">
      <c r="A216" t="s">
        <v>551</v>
      </c>
    </row>
    <row r="217" spans="1:2">
      <c r="A217" t="s">
        <v>551</v>
      </c>
    </row>
    <row r="218" spans="1:2">
      <c r="A218" t="s">
        <v>551</v>
      </c>
    </row>
    <row r="219" spans="1:2">
      <c r="A219" t="s">
        <v>551</v>
      </c>
    </row>
    <row r="220" spans="1:2">
      <c r="A220" t="s">
        <v>551</v>
      </c>
    </row>
    <row r="221" spans="1:2">
      <c r="A221" t="s">
        <v>551</v>
      </c>
    </row>
    <row r="222" spans="1:2">
      <c r="A222" t="s">
        <v>551</v>
      </c>
    </row>
    <row r="223" spans="1:2">
      <c r="A223" t="s">
        <v>551</v>
      </c>
    </row>
    <row r="224" spans="1:2">
      <c r="A224" t="s">
        <v>551</v>
      </c>
      <c r="B224" s="245" t="s">
        <v>151</v>
      </c>
    </row>
    <row r="225" spans="1:2">
      <c r="A225" t="s">
        <v>551</v>
      </c>
    </row>
    <row r="226" spans="1:2">
      <c r="A226" t="s">
        <v>551</v>
      </c>
    </row>
    <row r="227" spans="1:2">
      <c r="A227" t="s">
        <v>551</v>
      </c>
    </row>
    <row r="228" spans="1:2" ht="30">
      <c r="A228" t="s">
        <v>551</v>
      </c>
      <c r="B228" s="245" t="s">
        <v>1079</v>
      </c>
    </row>
    <row r="229" spans="1:2">
      <c r="A229" t="s">
        <v>551</v>
      </c>
    </row>
    <row r="230" spans="1:2">
      <c r="A230" t="s">
        <v>551</v>
      </c>
    </row>
    <row r="231" spans="1:2" ht="45">
      <c r="A231" t="s">
        <v>551</v>
      </c>
      <c r="B231" s="245" t="s">
        <v>1139</v>
      </c>
    </row>
    <row r="232" spans="1:2">
      <c r="A232" t="s">
        <v>551</v>
      </c>
    </row>
    <row r="233" spans="1:2">
      <c r="A233" t="s">
        <v>551</v>
      </c>
    </row>
    <row r="234" spans="1:2">
      <c r="A234" t="s">
        <v>551</v>
      </c>
    </row>
    <row r="235" spans="1:2">
      <c r="A235" t="s">
        <v>551</v>
      </c>
    </row>
    <row r="236" spans="1:2">
      <c r="A236" t="s">
        <v>551</v>
      </c>
    </row>
    <row r="237" spans="1:2">
      <c r="A237" t="s">
        <v>551</v>
      </c>
      <c r="B237" s="245" t="s">
        <v>1105</v>
      </c>
    </row>
    <row r="238" spans="1:2" ht="30">
      <c r="A238" t="s">
        <v>551</v>
      </c>
      <c r="B238" s="245" t="s">
        <v>1082</v>
      </c>
    </row>
    <row r="239" spans="1:2">
      <c r="A239" t="s">
        <v>551</v>
      </c>
    </row>
    <row r="240" spans="1:2" ht="105">
      <c r="A240" t="s">
        <v>551</v>
      </c>
      <c r="B240" s="245" t="s">
        <v>1140</v>
      </c>
    </row>
    <row r="241" spans="1:2">
      <c r="A241" t="s">
        <v>551</v>
      </c>
    </row>
    <row r="242" spans="1:2">
      <c r="A242" t="s">
        <v>551</v>
      </c>
    </row>
    <row r="243" spans="1:2">
      <c r="A243" t="s">
        <v>551</v>
      </c>
    </row>
    <row r="244" spans="1:2">
      <c r="A244" t="s">
        <v>551</v>
      </c>
      <c r="B244" s="245" t="s">
        <v>151</v>
      </c>
    </row>
    <row r="245" spans="1:2">
      <c r="A245" t="s">
        <v>551</v>
      </c>
      <c r="B245" s="245" t="s">
        <v>199</v>
      </c>
    </row>
    <row r="246" spans="1:2">
      <c r="A246" t="s">
        <v>551</v>
      </c>
    </row>
    <row r="247" spans="1:2">
      <c r="A247" t="s">
        <v>551</v>
      </c>
    </row>
    <row r="248" spans="1:2">
      <c r="A248" t="s">
        <v>551</v>
      </c>
    </row>
    <row r="249" spans="1:2">
      <c r="A249" t="s">
        <v>551</v>
      </c>
    </row>
    <row r="250" spans="1:2">
      <c r="A250" t="s">
        <v>552</v>
      </c>
    </row>
    <row r="251" spans="1:2">
      <c r="A251" t="s">
        <v>552</v>
      </c>
    </row>
    <row r="252" spans="1:2">
      <c r="A252" t="s">
        <v>552</v>
      </c>
    </row>
    <row r="253" spans="1:2">
      <c r="A253" t="s">
        <v>552</v>
      </c>
    </row>
    <row r="254" spans="1:2">
      <c r="A254" t="s">
        <v>552</v>
      </c>
    </row>
    <row r="255" spans="1:2">
      <c r="A255" t="s">
        <v>552</v>
      </c>
    </row>
    <row r="256" spans="1:2">
      <c r="A256" t="s">
        <v>552</v>
      </c>
    </row>
    <row r="257" spans="1:2">
      <c r="A257" t="s">
        <v>552</v>
      </c>
    </row>
    <row r="258" spans="1:2">
      <c r="A258" t="s">
        <v>552</v>
      </c>
      <c r="B258" s="245" t="s">
        <v>200</v>
      </c>
    </row>
    <row r="259" spans="1:2">
      <c r="A259" t="s">
        <v>552</v>
      </c>
    </row>
    <row r="260" spans="1:2">
      <c r="A260" t="s">
        <v>552</v>
      </c>
    </row>
    <row r="261" spans="1:2">
      <c r="A261" t="s">
        <v>552</v>
      </c>
    </row>
    <row r="262" spans="1:2" ht="105">
      <c r="A262" t="s">
        <v>552</v>
      </c>
      <c r="B262" s="245" t="s">
        <v>1141</v>
      </c>
    </row>
    <row r="263" spans="1:2">
      <c r="A263" t="s">
        <v>552</v>
      </c>
    </row>
    <row r="264" spans="1:2">
      <c r="A264" t="s">
        <v>552</v>
      </c>
      <c r="B264" s="245" t="s">
        <v>151</v>
      </c>
    </row>
    <row r="265" spans="1:2">
      <c r="A265" t="s">
        <v>552</v>
      </c>
    </row>
    <row r="266" spans="1:2" ht="30">
      <c r="A266" t="s">
        <v>552</v>
      </c>
      <c r="B266" s="245" t="s">
        <v>1115</v>
      </c>
    </row>
    <row r="267" spans="1:2">
      <c r="A267" t="s">
        <v>552</v>
      </c>
    </row>
    <row r="268" spans="1:2">
      <c r="A268" t="s">
        <v>552</v>
      </c>
    </row>
    <row r="269" spans="1:2">
      <c r="A269" t="s">
        <v>553</v>
      </c>
    </row>
    <row r="270" spans="1:2">
      <c r="A270" t="s">
        <v>553</v>
      </c>
    </row>
    <row r="271" spans="1:2">
      <c r="A271" t="s">
        <v>553</v>
      </c>
    </row>
    <row r="272" spans="1:2">
      <c r="A272" t="s">
        <v>553</v>
      </c>
      <c r="B272" s="245" t="s">
        <v>200</v>
      </c>
    </row>
    <row r="273" spans="1:2">
      <c r="A273" t="s">
        <v>553</v>
      </c>
    </row>
    <row r="274" spans="1:2">
      <c r="A274" t="s">
        <v>553</v>
      </c>
    </row>
    <row r="275" spans="1:2" ht="75">
      <c r="A275" t="s">
        <v>555</v>
      </c>
      <c r="B275" s="245" t="s">
        <v>1142</v>
      </c>
    </row>
    <row r="276" spans="1:2">
      <c r="A276" t="s">
        <v>555</v>
      </c>
    </row>
    <row r="277" spans="1:2">
      <c r="A277" t="s">
        <v>555</v>
      </c>
    </row>
    <row r="278" spans="1:2">
      <c r="A278" t="s">
        <v>555</v>
      </c>
    </row>
    <row r="279" spans="1:2">
      <c r="A279" t="s">
        <v>555</v>
      </c>
    </row>
    <row r="280" spans="1:2">
      <c r="A280" t="s">
        <v>555</v>
      </c>
      <c r="B280" s="245" t="s">
        <v>194</v>
      </c>
    </row>
    <row r="281" spans="1:2">
      <c r="A281" t="s">
        <v>555</v>
      </c>
    </row>
    <row r="282" spans="1:2">
      <c r="A282" t="s">
        <v>555</v>
      </c>
    </row>
    <row r="283" spans="1:2">
      <c r="A283" t="s">
        <v>555</v>
      </c>
    </row>
    <row r="284" spans="1:2">
      <c r="A284" t="s">
        <v>555</v>
      </c>
    </row>
    <row r="285" spans="1:2">
      <c r="A285" t="s">
        <v>555</v>
      </c>
      <c r="B285" s="245" t="s">
        <v>1063</v>
      </c>
    </row>
    <row r="286" spans="1:2">
      <c r="A286" t="s">
        <v>555</v>
      </c>
    </row>
    <row r="287" spans="1:2" ht="75">
      <c r="A287" t="s">
        <v>555</v>
      </c>
      <c r="B287" s="245" t="s">
        <v>1143</v>
      </c>
    </row>
    <row r="288" spans="1:2">
      <c r="A288" t="s">
        <v>555</v>
      </c>
    </row>
    <row r="289" spans="1:2" ht="30">
      <c r="A289" t="s">
        <v>555</v>
      </c>
      <c r="B289" s="245" t="s">
        <v>1085</v>
      </c>
    </row>
    <row r="290" spans="1:2">
      <c r="A290" t="s">
        <v>555</v>
      </c>
    </row>
    <row r="291" spans="1:2" ht="30">
      <c r="A291" t="s">
        <v>555</v>
      </c>
      <c r="B291" s="245" t="s">
        <v>1067</v>
      </c>
    </row>
    <row r="292" spans="1:2">
      <c r="A292" t="s">
        <v>555</v>
      </c>
    </row>
    <row r="293" spans="1:2">
      <c r="A293" t="s">
        <v>555</v>
      </c>
      <c r="B293" s="245" t="s">
        <v>199</v>
      </c>
    </row>
    <row r="294" spans="1:2">
      <c r="A294" t="s">
        <v>555</v>
      </c>
    </row>
    <row r="295" spans="1:2" ht="30">
      <c r="A295" t="s">
        <v>555</v>
      </c>
      <c r="B295" s="245" t="s">
        <v>1062</v>
      </c>
    </row>
    <row r="296" spans="1:2">
      <c r="A296" t="s">
        <v>555</v>
      </c>
    </row>
    <row r="297" spans="1:2">
      <c r="A297" t="s">
        <v>555</v>
      </c>
    </row>
    <row r="298" spans="1:2">
      <c r="A298" t="s">
        <v>555</v>
      </c>
      <c r="B298" s="245" t="s">
        <v>1086</v>
      </c>
    </row>
    <row r="299" spans="1:2" ht="60">
      <c r="A299" t="s">
        <v>555</v>
      </c>
      <c r="B299" s="245" t="s">
        <v>1144</v>
      </c>
    </row>
    <row r="300" spans="1:2">
      <c r="A300" t="s">
        <v>554</v>
      </c>
    </row>
    <row r="301" spans="1:2">
      <c r="A301" t="s">
        <v>556</v>
      </c>
    </row>
    <row r="302" spans="1:2">
      <c r="A302" t="s">
        <v>556</v>
      </c>
    </row>
    <row r="303" spans="1:2" ht="30">
      <c r="A303" t="s">
        <v>557</v>
      </c>
      <c r="B303" s="245" t="s">
        <v>1113</v>
      </c>
    </row>
    <row r="304" spans="1:2">
      <c r="A304" t="s">
        <v>557</v>
      </c>
    </row>
    <row r="305" spans="1:2">
      <c r="A305" t="s">
        <v>557</v>
      </c>
    </row>
    <row r="306" spans="1:2">
      <c r="A306" t="s">
        <v>557</v>
      </c>
    </row>
    <row r="307" spans="1:2">
      <c r="A307" t="s">
        <v>557</v>
      </c>
    </row>
    <row r="308" spans="1:2">
      <c r="A308" t="s">
        <v>557</v>
      </c>
    </row>
    <row r="309" spans="1:2">
      <c r="A309" t="s">
        <v>557</v>
      </c>
    </row>
    <row r="310" spans="1:2">
      <c r="A310" t="s">
        <v>557</v>
      </c>
    </row>
    <row r="311" spans="1:2" ht="30">
      <c r="A311" t="s">
        <v>557</v>
      </c>
      <c r="B311" s="245" t="s">
        <v>1108</v>
      </c>
    </row>
    <row r="312" spans="1:2">
      <c r="A312" t="s">
        <v>557</v>
      </c>
      <c r="B312" s="245" t="s">
        <v>199</v>
      </c>
    </row>
    <row r="313" spans="1:2">
      <c r="A313" t="s">
        <v>557</v>
      </c>
    </row>
    <row r="314" spans="1:2">
      <c r="A314" t="s">
        <v>557</v>
      </c>
    </row>
    <row r="315" spans="1:2">
      <c r="A315" t="s">
        <v>557</v>
      </c>
    </row>
    <row r="316" spans="1:2">
      <c r="A316" t="s">
        <v>557</v>
      </c>
    </row>
    <row r="317" spans="1:2">
      <c r="A317" t="s">
        <v>558</v>
      </c>
    </row>
    <row r="318" spans="1:2">
      <c r="A318" t="s">
        <v>559</v>
      </c>
    </row>
    <row r="319" spans="1:2" ht="30">
      <c r="A319" t="s">
        <v>560</v>
      </c>
      <c r="B319" s="245" t="s">
        <v>1070</v>
      </c>
    </row>
    <row r="320" spans="1:2" ht="105">
      <c r="A320" t="s">
        <v>560</v>
      </c>
      <c r="B320" s="245" t="s">
        <v>1145</v>
      </c>
    </row>
    <row r="321" spans="1:2">
      <c r="A321" t="s">
        <v>560</v>
      </c>
    </row>
    <row r="322" spans="1:2">
      <c r="A322" t="s">
        <v>560</v>
      </c>
    </row>
    <row r="323" spans="1:2" ht="30">
      <c r="A323" t="s">
        <v>560</v>
      </c>
      <c r="B323" s="245" t="s">
        <v>1057</v>
      </c>
    </row>
    <row r="324" spans="1:2">
      <c r="A324" t="s">
        <v>560</v>
      </c>
    </row>
    <row r="325" spans="1:2">
      <c r="A325" t="s">
        <v>560</v>
      </c>
    </row>
    <row r="326" spans="1:2">
      <c r="A326" t="s">
        <v>560</v>
      </c>
    </row>
    <row r="327" spans="1:2" ht="30">
      <c r="A327" t="s">
        <v>560</v>
      </c>
      <c r="B327" s="245" t="s">
        <v>1074</v>
      </c>
    </row>
    <row r="328" spans="1:2">
      <c r="A328" t="s">
        <v>560</v>
      </c>
    </row>
    <row r="329" spans="1:2">
      <c r="A329" t="s">
        <v>560</v>
      </c>
    </row>
    <row r="330" spans="1:2">
      <c r="A330" t="s">
        <v>560</v>
      </c>
    </row>
    <row r="331" spans="1:2">
      <c r="A331" t="s">
        <v>560</v>
      </c>
    </row>
    <row r="332" spans="1:2">
      <c r="A332" t="s">
        <v>560</v>
      </c>
    </row>
    <row r="333" spans="1:2">
      <c r="A333" t="s">
        <v>560</v>
      </c>
    </row>
    <row r="334" spans="1:2">
      <c r="A334" t="s">
        <v>560</v>
      </c>
    </row>
    <row r="335" spans="1:2">
      <c r="A335" t="s">
        <v>560</v>
      </c>
    </row>
    <row r="336" spans="1:2">
      <c r="A336" t="s">
        <v>560</v>
      </c>
    </row>
    <row r="337" spans="1:2">
      <c r="A337" t="s">
        <v>560</v>
      </c>
    </row>
    <row r="338" spans="1:2">
      <c r="A338" t="s">
        <v>560</v>
      </c>
    </row>
    <row r="339" spans="1:2">
      <c r="A339" t="s">
        <v>560</v>
      </c>
    </row>
    <row r="340" spans="1:2" ht="90">
      <c r="A340" t="s">
        <v>560</v>
      </c>
      <c r="B340" s="245" t="s">
        <v>1146</v>
      </c>
    </row>
    <row r="341" spans="1:2">
      <c r="A341" t="s">
        <v>560</v>
      </c>
    </row>
    <row r="342" spans="1:2">
      <c r="A342" t="s">
        <v>560</v>
      </c>
    </row>
    <row r="343" spans="1:2">
      <c r="A343" t="s">
        <v>560</v>
      </c>
    </row>
    <row r="344" spans="1:2">
      <c r="A344" t="s">
        <v>560</v>
      </c>
    </row>
    <row r="345" spans="1:2">
      <c r="A345" t="s">
        <v>560</v>
      </c>
    </row>
    <row r="346" spans="1:2">
      <c r="A346" t="s">
        <v>560</v>
      </c>
    </row>
    <row r="347" spans="1:2">
      <c r="A347" t="s">
        <v>560</v>
      </c>
    </row>
    <row r="348" spans="1:2">
      <c r="A348" t="s">
        <v>560</v>
      </c>
    </row>
    <row r="349" spans="1:2">
      <c r="A349" t="s">
        <v>560</v>
      </c>
    </row>
    <row r="350" spans="1:2">
      <c r="A350" t="s">
        <v>560</v>
      </c>
    </row>
    <row r="351" spans="1:2">
      <c r="A351" t="s">
        <v>560</v>
      </c>
    </row>
    <row r="352" spans="1:2" ht="30">
      <c r="A352" t="s">
        <v>560</v>
      </c>
      <c r="B352" s="245" t="s">
        <v>1078</v>
      </c>
    </row>
    <row r="353" spans="1:2">
      <c r="A353" t="s">
        <v>560</v>
      </c>
    </row>
    <row r="354" spans="1:2">
      <c r="A354" t="s">
        <v>560</v>
      </c>
    </row>
    <row r="355" spans="1:2">
      <c r="A355" t="s">
        <v>560</v>
      </c>
    </row>
    <row r="356" spans="1:2">
      <c r="A356" t="s">
        <v>560</v>
      </c>
    </row>
    <row r="357" spans="1:2">
      <c r="A357" t="s">
        <v>561</v>
      </c>
    </row>
    <row r="358" spans="1:2">
      <c r="A358" t="s">
        <v>561</v>
      </c>
    </row>
    <row r="359" spans="1:2">
      <c r="A359" t="s">
        <v>561</v>
      </c>
      <c r="B359" s="245" t="s">
        <v>1107</v>
      </c>
    </row>
    <row r="360" spans="1:2">
      <c r="A360" t="s">
        <v>561</v>
      </c>
    </row>
    <row r="361" spans="1:2">
      <c r="A361" t="s">
        <v>561</v>
      </c>
    </row>
    <row r="362" spans="1:2">
      <c r="A362" t="s">
        <v>561</v>
      </c>
    </row>
    <row r="363" spans="1:2">
      <c r="A363" t="s">
        <v>561</v>
      </c>
    </row>
    <row r="364" spans="1:2" ht="30">
      <c r="A364" t="s">
        <v>561</v>
      </c>
      <c r="B364" s="245" t="s">
        <v>1090</v>
      </c>
    </row>
    <row r="365" spans="1:2">
      <c r="A365" t="s">
        <v>561</v>
      </c>
    </row>
    <row r="366" spans="1:2">
      <c r="A366" t="s">
        <v>561</v>
      </c>
    </row>
    <row r="367" spans="1:2">
      <c r="A367" t="s">
        <v>561</v>
      </c>
    </row>
    <row r="368" spans="1:2">
      <c r="A368" t="s">
        <v>561</v>
      </c>
    </row>
    <row r="369" spans="1:2">
      <c r="A369" t="s">
        <v>561</v>
      </c>
    </row>
    <row r="370" spans="1:2" ht="30">
      <c r="A370" t="s">
        <v>561</v>
      </c>
      <c r="B370" s="245" t="s">
        <v>1075</v>
      </c>
    </row>
    <row r="371" spans="1:2">
      <c r="A371" t="s">
        <v>561</v>
      </c>
    </row>
    <row r="372" spans="1:2">
      <c r="A372" t="s">
        <v>561</v>
      </c>
    </row>
    <row r="373" spans="1:2">
      <c r="A373" t="s">
        <v>561</v>
      </c>
    </row>
    <row r="374" spans="1:2" ht="30">
      <c r="A374" t="s">
        <v>561</v>
      </c>
      <c r="B374" s="245" t="s">
        <v>1098</v>
      </c>
    </row>
    <row r="375" spans="1:2" ht="30">
      <c r="A375" t="s">
        <v>561</v>
      </c>
      <c r="B375" s="245" t="s">
        <v>1084</v>
      </c>
    </row>
    <row r="376" spans="1:2">
      <c r="A376" t="s">
        <v>561</v>
      </c>
      <c r="B376" s="245" t="s">
        <v>151</v>
      </c>
    </row>
    <row r="377" spans="1:2">
      <c r="A377" t="s">
        <v>561</v>
      </c>
      <c r="B377" s="245" t="s">
        <v>198</v>
      </c>
    </row>
    <row r="378" spans="1:2">
      <c r="A378" t="s">
        <v>561</v>
      </c>
    </row>
    <row r="379" spans="1:2">
      <c r="A379" t="s">
        <v>561</v>
      </c>
    </row>
    <row r="380" spans="1:2">
      <c r="A380" t="s">
        <v>561</v>
      </c>
      <c r="B380" s="245" t="s">
        <v>151</v>
      </c>
    </row>
    <row r="381" spans="1:2">
      <c r="A381" t="s">
        <v>561</v>
      </c>
    </row>
    <row r="382" spans="1:2" ht="30">
      <c r="A382" t="s">
        <v>561</v>
      </c>
      <c r="B382" s="245" t="s">
        <v>1058</v>
      </c>
    </row>
    <row r="383" spans="1:2">
      <c r="A383" t="s">
        <v>561</v>
      </c>
    </row>
    <row r="384" spans="1:2">
      <c r="A384" t="s">
        <v>561</v>
      </c>
    </row>
    <row r="385" spans="1:2">
      <c r="A385" t="s">
        <v>561</v>
      </c>
    </row>
    <row r="386" spans="1:2">
      <c r="A386" t="s">
        <v>561</v>
      </c>
    </row>
    <row r="387" spans="1:2">
      <c r="A387" t="s">
        <v>561</v>
      </c>
    </row>
    <row r="388" spans="1:2">
      <c r="A388" t="s">
        <v>561</v>
      </c>
    </row>
    <row r="389" spans="1:2">
      <c r="A389" t="s">
        <v>561</v>
      </c>
    </row>
    <row r="390" spans="1:2">
      <c r="A390" t="s">
        <v>561</v>
      </c>
    </row>
    <row r="391" spans="1:2">
      <c r="A391" t="s">
        <v>561</v>
      </c>
    </row>
    <row r="392" spans="1:2">
      <c r="A392" t="s">
        <v>561</v>
      </c>
    </row>
    <row r="393" spans="1:2">
      <c r="A393" t="s">
        <v>561</v>
      </c>
    </row>
    <row r="394" spans="1:2">
      <c r="A394" t="s">
        <v>561</v>
      </c>
    </row>
    <row r="395" spans="1:2">
      <c r="A395" t="s">
        <v>561</v>
      </c>
    </row>
    <row r="396" spans="1:2" ht="30">
      <c r="A396" t="s">
        <v>561</v>
      </c>
      <c r="B396" s="245" t="s">
        <v>1065</v>
      </c>
    </row>
    <row r="397" spans="1:2">
      <c r="A397" t="s">
        <v>561</v>
      </c>
    </row>
    <row r="398" spans="1:2">
      <c r="A398" t="s">
        <v>561</v>
      </c>
    </row>
    <row r="399" spans="1:2">
      <c r="A399" t="s">
        <v>561</v>
      </c>
    </row>
    <row r="400" spans="1:2">
      <c r="A400" t="s">
        <v>561</v>
      </c>
    </row>
    <row r="401" spans="1:2">
      <c r="A401" t="s">
        <v>561</v>
      </c>
    </row>
    <row r="402" spans="1:2">
      <c r="A402" t="s">
        <v>561</v>
      </c>
    </row>
    <row r="403" spans="1:2">
      <c r="A403" t="s">
        <v>561</v>
      </c>
    </row>
    <row r="404" spans="1:2">
      <c r="A404" t="s">
        <v>561</v>
      </c>
    </row>
    <row r="405" spans="1:2" ht="60">
      <c r="A405" t="s">
        <v>561</v>
      </c>
      <c r="B405" s="245" t="s">
        <v>1147</v>
      </c>
    </row>
    <row r="406" spans="1:2">
      <c r="A406" t="s">
        <v>561</v>
      </c>
    </row>
    <row r="407" spans="1:2">
      <c r="A407" t="s">
        <v>561</v>
      </c>
      <c r="B407" s="245" t="s">
        <v>1106</v>
      </c>
    </row>
    <row r="408" spans="1:2">
      <c r="A408" t="s">
        <v>561</v>
      </c>
    </row>
    <row r="409" spans="1:2">
      <c r="A409" t="s">
        <v>561</v>
      </c>
    </row>
    <row r="410" spans="1:2">
      <c r="A410" t="s">
        <v>561</v>
      </c>
    </row>
    <row r="411" spans="1:2">
      <c r="A411" t="s">
        <v>561</v>
      </c>
      <c r="B411" s="245" t="s">
        <v>199</v>
      </c>
    </row>
    <row r="412" spans="1:2">
      <c r="A412" t="s">
        <v>561</v>
      </c>
    </row>
    <row r="413" spans="1:2">
      <c r="A413" t="s">
        <v>561</v>
      </c>
    </row>
    <row r="414" spans="1:2">
      <c r="A414" t="s">
        <v>561</v>
      </c>
    </row>
    <row r="415" spans="1:2">
      <c r="A415" t="s">
        <v>561</v>
      </c>
      <c r="B415" s="245" t="s">
        <v>199</v>
      </c>
    </row>
    <row r="416" spans="1:2">
      <c r="A416" t="s">
        <v>561</v>
      </c>
    </row>
    <row r="417" spans="1:2">
      <c r="A417" t="s">
        <v>561</v>
      </c>
    </row>
    <row r="418" spans="1:2" ht="60">
      <c r="A418" t="s">
        <v>561</v>
      </c>
      <c r="B418" s="245" t="s">
        <v>1148</v>
      </c>
    </row>
    <row r="419" spans="1:2">
      <c r="A419" t="s">
        <v>561</v>
      </c>
    </row>
    <row r="420" spans="1:2">
      <c r="A420" t="s">
        <v>561</v>
      </c>
    </row>
    <row r="421" spans="1:2">
      <c r="A421" t="s">
        <v>561</v>
      </c>
    </row>
    <row r="422" spans="1:2">
      <c r="A422" t="s">
        <v>561</v>
      </c>
    </row>
    <row r="423" spans="1:2">
      <c r="A423" t="s">
        <v>561</v>
      </c>
    </row>
    <row r="424" spans="1:2">
      <c r="A424" t="s">
        <v>561</v>
      </c>
    </row>
    <row r="425" spans="1:2">
      <c r="A425" t="s">
        <v>561</v>
      </c>
    </row>
    <row r="426" spans="1:2">
      <c r="A426" t="s">
        <v>561</v>
      </c>
    </row>
    <row r="427" spans="1:2" ht="30">
      <c r="A427" t="s">
        <v>561</v>
      </c>
      <c r="B427" s="245" t="s">
        <v>1099</v>
      </c>
    </row>
    <row r="428" spans="1:2">
      <c r="A428" t="s">
        <v>561</v>
      </c>
      <c r="B428" s="245" t="s">
        <v>1050</v>
      </c>
    </row>
    <row r="429" spans="1:2" ht="75">
      <c r="A429" t="s">
        <v>561</v>
      </c>
      <c r="B429" s="245" t="s">
        <v>1149</v>
      </c>
    </row>
    <row r="430" spans="1:2">
      <c r="A430" t="s">
        <v>561</v>
      </c>
    </row>
    <row r="431" spans="1:2">
      <c r="A431" t="s">
        <v>561</v>
      </c>
    </row>
    <row r="432" spans="1:2" ht="45">
      <c r="A432" t="s">
        <v>561</v>
      </c>
      <c r="B432" s="245" t="s">
        <v>1150</v>
      </c>
    </row>
    <row r="433" spans="1:1">
      <c r="A433" t="s">
        <v>561</v>
      </c>
    </row>
    <row r="434" spans="1:1">
      <c r="A434" t="s">
        <v>561</v>
      </c>
    </row>
    <row r="435" spans="1:1">
      <c r="A435" t="s">
        <v>561</v>
      </c>
    </row>
    <row r="436" spans="1:1">
      <c r="A436" t="s">
        <v>561</v>
      </c>
    </row>
  </sheetData>
  <autoFilter ref="A1:B84" xr:uid="{00000000-0009-0000-0000-00003B000000}">
    <sortState ref="A2:B84">
      <sortCondition sortBy="cellColor" ref="A1:A84" dxfId="1"/>
    </sortState>
  </autoFilter>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5" tint="0.79998168889431442"/>
  </sheetPr>
  <dimension ref="A1:C48"/>
  <sheetViews>
    <sheetView workbookViewId="0">
      <selection activeCell="E7" sqref="E7"/>
    </sheetView>
  </sheetViews>
  <sheetFormatPr baseColWidth="10" defaultColWidth="9.140625" defaultRowHeight="15"/>
  <cols>
    <col min="1" max="1" width="21.5703125" customWidth="1"/>
    <col min="2" max="2" width="68.42578125" customWidth="1"/>
  </cols>
  <sheetData>
    <row r="1" spans="1:3" ht="46.5" customHeight="1">
      <c r="A1" s="2399" t="s">
        <v>202</v>
      </c>
      <c r="B1" s="2399"/>
      <c r="C1" s="912"/>
    </row>
    <row r="2" spans="1:3" ht="15.75" customHeight="1">
      <c r="A2" s="2400"/>
      <c r="B2" s="913" t="s">
        <v>717</v>
      </c>
      <c r="C2" s="912"/>
    </row>
    <row r="3" spans="1:3">
      <c r="A3" s="2400"/>
      <c r="B3" s="913" t="s">
        <v>1151</v>
      </c>
      <c r="C3" s="912"/>
    </row>
    <row r="4" spans="1:3" ht="24">
      <c r="A4" s="2400"/>
      <c r="B4" s="913" t="s">
        <v>1152</v>
      </c>
      <c r="C4" s="912"/>
    </row>
    <row r="5" spans="1:3" ht="24">
      <c r="A5" s="2400"/>
      <c r="B5" s="913" t="s">
        <v>1153</v>
      </c>
      <c r="C5" s="912"/>
    </row>
    <row r="6" spans="1:3" ht="24">
      <c r="A6" s="2400"/>
      <c r="B6" s="913" t="s">
        <v>1154</v>
      </c>
      <c r="C6" s="912"/>
    </row>
    <row r="7" spans="1:3" ht="24">
      <c r="A7" s="2400"/>
      <c r="B7" s="913" t="s">
        <v>1155</v>
      </c>
      <c r="C7" s="912"/>
    </row>
    <row r="8" spans="1:3">
      <c r="A8" s="2400"/>
      <c r="B8" s="913" t="s">
        <v>1156</v>
      </c>
      <c r="C8" s="912"/>
    </row>
    <row r="9" spans="1:3">
      <c r="A9" s="2400"/>
      <c r="B9" s="913" t="s">
        <v>1157</v>
      </c>
      <c r="C9" s="912"/>
    </row>
    <row r="10" spans="1:3" ht="24">
      <c r="A10" s="2400"/>
      <c r="B10" s="913" t="s">
        <v>1158</v>
      </c>
      <c r="C10" s="912"/>
    </row>
    <row r="11" spans="1:3" ht="24">
      <c r="A11" s="2400"/>
      <c r="B11" s="913" t="s">
        <v>1159</v>
      </c>
      <c r="C11" s="912"/>
    </row>
    <row r="12" spans="1:3" ht="24">
      <c r="A12" s="2400"/>
      <c r="B12" s="913" t="s">
        <v>1160</v>
      </c>
      <c r="C12" s="912"/>
    </row>
    <row r="13" spans="1:3" ht="24">
      <c r="A13" s="2400"/>
      <c r="B13" s="913" t="s">
        <v>1161</v>
      </c>
      <c r="C13" s="912"/>
    </row>
    <row r="14" spans="1:3" ht="24">
      <c r="A14" s="2400"/>
      <c r="B14" s="913" t="s">
        <v>1162</v>
      </c>
      <c r="C14" s="912"/>
    </row>
    <row r="15" spans="1:3">
      <c r="A15" s="2400"/>
      <c r="B15" s="913" t="s">
        <v>1163</v>
      </c>
      <c r="C15" s="912"/>
    </row>
    <row r="16" spans="1:3">
      <c r="A16" s="2400"/>
      <c r="B16" s="913" t="s">
        <v>1164</v>
      </c>
      <c r="C16" s="912"/>
    </row>
    <row r="17" spans="1:3">
      <c r="A17" s="2400"/>
      <c r="B17" s="913" t="s">
        <v>1165</v>
      </c>
      <c r="C17" s="912"/>
    </row>
    <row r="18" spans="1:3">
      <c r="A18" s="2400"/>
      <c r="B18" s="913" t="s">
        <v>1166</v>
      </c>
      <c r="C18" s="912"/>
    </row>
    <row r="19" spans="1:3" ht="24">
      <c r="A19" s="2400"/>
      <c r="B19" s="913" t="s">
        <v>1167</v>
      </c>
      <c r="C19" s="912"/>
    </row>
    <row r="20" spans="1:3">
      <c r="A20" s="2400"/>
      <c r="B20" s="913" t="s">
        <v>1168</v>
      </c>
      <c r="C20" s="912"/>
    </row>
    <row r="21" spans="1:3">
      <c r="A21" s="2400"/>
      <c r="B21" s="913" t="s">
        <v>1169</v>
      </c>
      <c r="C21" s="912"/>
    </row>
    <row r="22" spans="1:3">
      <c r="A22" s="2400"/>
      <c r="B22" s="913" t="s">
        <v>1170</v>
      </c>
      <c r="C22" s="912"/>
    </row>
    <row r="23" spans="1:3" ht="24">
      <c r="A23" s="2400"/>
      <c r="B23" s="913" t="s">
        <v>1171</v>
      </c>
      <c r="C23" s="912"/>
    </row>
    <row r="24" spans="1:3">
      <c r="A24" s="2400"/>
      <c r="B24" s="913" t="s">
        <v>1172</v>
      </c>
      <c r="C24" s="912"/>
    </row>
    <row r="25" spans="1:3" ht="24">
      <c r="A25" s="2400"/>
      <c r="B25" s="913" t="s">
        <v>1173</v>
      </c>
      <c r="C25" s="912"/>
    </row>
    <row r="26" spans="1:3">
      <c r="A26" s="2400"/>
      <c r="B26" s="913" t="s">
        <v>1174</v>
      </c>
      <c r="C26" s="912"/>
    </row>
    <row r="27" spans="1:3">
      <c r="A27" s="2400"/>
      <c r="B27" s="913" t="s">
        <v>197</v>
      </c>
      <c r="C27" s="912"/>
    </row>
    <row r="28" spans="1:3">
      <c r="A28" s="2400"/>
      <c r="B28" s="913" t="s">
        <v>151</v>
      </c>
      <c r="C28" s="912"/>
    </row>
    <row r="29" spans="1:3">
      <c r="A29" s="2400"/>
      <c r="B29" s="913" t="s">
        <v>198</v>
      </c>
      <c r="C29" s="912"/>
    </row>
    <row r="30" spans="1:3" ht="24">
      <c r="A30" s="2400"/>
      <c r="B30" s="913" t="s">
        <v>1175</v>
      </c>
      <c r="C30" s="912"/>
    </row>
    <row r="31" spans="1:3">
      <c r="A31" s="2400"/>
      <c r="B31" s="913" t="s">
        <v>1103</v>
      </c>
      <c r="C31" s="912"/>
    </row>
    <row r="32" spans="1:3">
      <c r="A32" s="2400"/>
      <c r="B32" s="913" t="s">
        <v>199</v>
      </c>
      <c r="C32" s="912"/>
    </row>
    <row r="33" spans="1:3">
      <c r="A33" s="2400"/>
      <c r="B33" s="913" t="s">
        <v>200</v>
      </c>
      <c r="C33" s="912"/>
    </row>
    <row r="34" spans="1:3" ht="24">
      <c r="A34" s="2400"/>
      <c r="B34" s="913" t="s">
        <v>1176</v>
      </c>
      <c r="C34" s="912"/>
    </row>
    <row r="35" spans="1:3">
      <c r="A35" s="2400"/>
      <c r="B35" s="913" t="s">
        <v>201</v>
      </c>
      <c r="C35" s="912"/>
    </row>
    <row r="36" spans="1:3">
      <c r="A36" s="2400"/>
      <c r="B36" s="913" t="s">
        <v>1177</v>
      </c>
      <c r="C36" s="912"/>
    </row>
    <row r="37" spans="1:3">
      <c r="A37" s="2400"/>
      <c r="B37" s="913" t="s">
        <v>203</v>
      </c>
      <c r="C37" s="912"/>
    </row>
    <row r="38" spans="1:3">
      <c r="A38" s="2400"/>
      <c r="B38" s="913" t="s">
        <v>1178</v>
      </c>
      <c r="C38" s="912"/>
    </row>
    <row r="39" spans="1:3">
      <c r="A39" s="2400"/>
      <c r="B39" s="913" t="s">
        <v>1179</v>
      </c>
      <c r="C39" s="912"/>
    </row>
    <row r="40" spans="1:3" ht="24">
      <c r="A40" s="2400"/>
      <c r="B40" s="913" t="s">
        <v>1180</v>
      </c>
      <c r="C40" s="912"/>
    </row>
    <row r="41" spans="1:3" ht="24">
      <c r="A41" s="2400"/>
      <c r="B41" s="913" t="s">
        <v>1181</v>
      </c>
      <c r="C41" s="912"/>
    </row>
    <row r="42" spans="1:3" ht="24">
      <c r="A42" s="2400"/>
      <c r="B42" s="913" t="s">
        <v>1182</v>
      </c>
      <c r="C42" s="912"/>
    </row>
    <row r="43" spans="1:3" ht="24">
      <c r="A43" s="2400"/>
      <c r="B43" s="913" t="s">
        <v>1183</v>
      </c>
      <c r="C43" s="912"/>
    </row>
    <row r="44" spans="1:3" ht="24">
      <c r="A44" s="2400"/>
      <c r="B44" s="913" t="s">
        <v>1184</v>
      </c>
      <c r="C44" s="912"/>
    </row>
    <row r="45" spans="1:3">
      <c r="A45" s="2400"/>
      <c r="B45" s="913" t="s">
        <v>1185</v>
      </c>
      <c r="C45" s="912"/>
    </row>
    <row r="46" spans="1:3">
      <c r="A46" s="2400"/>
      <c r="B46" s="913" t="s">
        <v>1186</v>
      </c>
      <c r="C46" s="912"/>
    </row>
    <row r="47" spans="1:3" ht="15.75" thickBot="1">
      <c r="A47" s="2401"/>
      <c r="B47" s="914" t="s">
        <v>518</v>
      </c>
      <c r="C47" s="912"/>
    </row>
    <row r="48" spans="1:3" ht="15.75" thickTop="1"/>
  </sheetData>
  <mergeCells count="2">
    <mergeCell ref="A1:B1"/>
    <mergeCell ref="A2:A47"/>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5" tint="0.79998168889431442"/>
  </sheetPr>
  <dimension ref="A1:B436"/>
  <sheetViews>
    <sheetView workbookViewId="0">
      <selection activeCell="T24" sqref="T24"/>
    </sheetView>
  </sheetViews>
  <sheetFormatPr baseColWidth="10" defaultColWidth="9.140625" defaultRowHeight="15"/>
  <cols>
    <col min="1" max="1" width="59.140625" bestFit="1" customWidth="1"/>
    <col min="2" max="2" width="50.42578125" style="245" customWidth="1"/>
    <col min="3" max="16384" width="9.140625" style="163"/>
  </cols>
  <sheetData>
    <row r="1" spans="1:2">
      <c r="A1" s="260" t="s">
        <v>962</v>
      </c>
      <c r="B1" s="911" t="s">
        <v>272</v>
      </c>
    </row>
    <row r="2" spans="1:2">
      <c r="A2" s="260"/>
      <c r="B2" s="911" t="s">
        <v>1187</v>
      </c>
    </row>
    <row r="3" spans="1:2">
      <c r="A3" t="s">
        <v>545</v>
      </c>
    </row>
    <row r="4" spans="1:2">
      <c r="A4" t="s">
        <v>545</v>
      </c>
    </row>
    <row r="5" spans="1:2">
      <c r="A5" t="s">
        <v>545</v>
      </c>
    </row>
    <row r="6" spans="1:2">
      <c r="A6" t="s">
        <v>545</v>
      </c>
    </row>
    <row r="7" spans="1:2">
      <c r="A7" t="s">
        <v>545</v>
      </c>
    </row>
    <row r="8" spans="1:2">
      <c r="A8" t="s">
        <v>545</v>
      </c>
    </row>
    <row r="9" spans="1:2">
      <c r="A9" t="s">
        <v>545</v>
      </c>
    </row>
    <row r="10" spans="1:2">
      <c r="A10" t="s">
        <v>545</v>
      </c>
      <c r="B10" s="245" t="s">
        <v>1103</v>
      </c>
    </row>
    <row r="11" spans="1:2">
      <c r="A11" t="s">
        <v>545</v>
      </c>
    </row>
    <row r="12" spans="1:2">
      <c r="A12" t="s">
        <v>545</v>
      </c>
    </row>
    <row r="13" spans="1:2">
      <c r="A13" t="s">
        <v>545</v>
      </c>
    </row>
    <row r="14" spans="1:2">
      <c r="A14" t="s">
        <v>545</v>
      </c>
    </row>
    <row r="15" spans="1:2">
      <c r="A15" t="s">
        <v>545</v>
      </c>
    </row>
    <row r="16" spans="1:2">
      <c r="A16" t="s">
        <v>545</v>
      </c>
    </row>
    <row r="17" spans="1:2">
      <c r="A17" t="s">
        <v>545</v>
      </c>
    </row>
    <row r="18" spans="1:2">
      <c r="A18" t="s">
        <v>545</v>
      </c>
    </row>
    <row r="19" spans="1:2">
      <c r="A19" t="s">
        <v>545</v>
      </c>
    </row>
    <row r="20" spans="1:2">
      <c r="A20" t="s">
        <v>545</v>
      </c>
    </row>
    <row r="21" spans="1:2">
      <c r="A21" t="s">
        <v>545</v>
      </c>
    </row>
    <row r="22" spans="1:2">
      <c r="A22" t="s">
        <v>545</v>
      </c>
    </row>
    <row r="23" spans="1:2">
      <c r="A23" t="s">
        <v>545</v>
      </c>
      <c r="B23" s="245" t="s">
        <v>200</v>
      </c>
    </row>
    <row r="24" spans="1:2">
      <c r="A24" t="s">
        <v>545</v>
      </c>
    </row>
    <row r="25" spans="1:2">
      <c r="A25" t="s">
        <v>545</v>
      </c>
    </row>
    <row r="26" spans="1:2">
      <c r="A26" t="s">
        <v>545</v>
      </c>
    </row>
    <row r="27" spans="1:2">
      <c r="A27" t="s">
        <v>545</v>
      </c>
    </row>
    <row r="28" spans="1:2">
      <c r="A28" t="s">
        <v>545</v>
      </c>
    </row>
    <row r="29" spans="1:2">
      <c r="A29" t="s">
        <v>545</v>
      </c>
      <c r="B29" s="245" t="s">
        <v>1163</v>
      </c>
    </row>
    <row r="30" spans="1:2">
      <c r="A30" t="s">
        <v>545</v>
      </c>
      <c r="B30" s="245" t="s">
        <v>151</v>
      </c>
    </row>
    <row r="31" spans="1:2">
      <c r="A31" t="s">
        <v>546</v>
      </c>
    </row>
    <row r="32" spans="1:2" ht="75">
      <c r="A32" t="s">
        <v>546</v>
      </c>
      <c r="B32" s="245" t="s">
        <v>1188</v>
      </c>
    </row>
    <row r="33" spans="1:2">
      <c r="A33" t="s">
        <v>546</v>
      </c>
    </row>
    <row r="34" spans="1:2">
      <c r="A34" t="s">
        <v>546</v>
      </c>
    </row>
    <row r="35" spans="1:2">
      <c r="A35" t="s">
        <v>546</v>
      </c>
    </row>
    <row r="36" spans="1:2">
      <c r="A36" t="s">
        <v>546</v>
      </c>
    </row>
    <row r="37" spans="1:2">
      <c r="A37" t="s">
        <v>546</v>
      </c>
    </row>
    <row r="38" spans="1:2">
      <c r="A38" t="s">
        <v>546</v>
      </c>
    </row>
    <row r="39" spans="1:2">
      <c r="A39" t="s">
        <v>546</v>
      </c>
      <c r="B39" s="245" t="s">
        <v>194</v>
      </c>
    </row>
    <row r="40" spans="1:2">
      <c r="A40" t="s">
        <v>546</v>
      </c>
    </row>
    <row r="41" spans="1:2">
      <c r="A41" t="s">
        <v>546</v>
      </c>
    </row>
    <row r="42" spans="1:2">
      <c r="A42" t="s">
        <v>546</v>
      </c>
    </row>
    <row r="43" spans="1:2">
      <c r="A43" t="s">
        <v>546</v>
      </c>
    </row>
    <row r="44" spans="1:2">
      <c r="A44" t="s">
        <v>546</v>
      </c>
    </row>
    <row r="45" spans="1:2">
      <c r="A45" t="s">
        <v>546</v>
      </c>
    </row>
    <row r="46" spans="1:2">
      <c r="A46" t="s">
        <v>546</v>
      </c>
    </row>
    <row r="47" spans="1:2">
      <c r="A47" t="s">
        <v>546</v>
      </c>
    </row>
    <row r="48" spans="1:2">
      <c r="A48" t="s">
        <v>546</v>
      </c>
    </row>
    <row r="49" spans="1:2">
      <c r="A49" t="s">
        <v>546</v>
      </c>
      <c r="B49" s="245" t="s">
        <v>1178</v>
      </c>
    </row>
    <row r="50" spans="1:2">
      <c r="A50" t="s">
        <v>546</v>
      </c>
    </row>
    <row r="51" spans="1:2" ht="45">
      <c r="A51" t="s">
        <v>546</v>
      </c>
      <c r="B51" s="245" t="s">
        <v>1189</v>
      </c>
    </row>
    <row r="52" spans="1:2">
      <c r="A52" t="s">
        <v>547</v>
      </c>
    </row>
    <row r="53" spans="1:2" ht="30">
      <c r="A53" t="s">
        <v>547</v>
      </c>
      <c r="B53" s="245" t="s">
        <v>1165</v>
      </c>
    </row>
    <row r="54" spans="1:2">
      <c r="A54" t="s">
        <v>547</v>
      </c>
    </row>
    <row r="55" spans="1:2">
      <c r="A55" t="s">
        <v>547</v>
      </c>
    </row>
    <row r="56" spans="1:2">
      <c r="A56" t="s">
        <v>547</v>
      </c>
    </row>
    <row r="57" spans="1:2">
      <c r="A57" t="s">
        <v>547</v>
      </c>
    </row>
    <row r="58" spans="1:2">
      <c r="A58" t="s">
        <v>547</v>
      </c>
    </row>
    <row r="59" spans="1:2">
      <c r="A59" t="s">
        <v>547</v>
      </c>
    </row>
    <row r="60" spans="1:2">
      <c r="A60" t="s">
        <v>547</v>
      </c>
    </row>
    <row r="61" spans="1:2" ht="90">
      <c r="A61" t="s">
        <v>547</v>
      </c>
      <c r="B61" s="245" t="s">
        <v>1190</v>
      </c>
    </row>
    <row r="62" spans="1:2">
      <c r="A62" t="s">
        <v>547</v>
      </c>
    </row>
    <row r="63" spans="1:2">
      <c r="A63" t="s">
        <v>547</v>
      </c>
    </row>
    <row r="64" spans="1:2" ht="30">
      <c r="A64" t="s">
        <v>547</v>
      </c>
      <c r="B64" s="245" t="s">
        <v>717</v>
      </c>
    </row>
    <row r="65" spans="1:2">
      <c r="A65" t="s">
        <v>547</v>
      </c>
    </row>
    <row r="66" spans="1:2">
      <c r="A66" t="s">
        <v>547</v>
      </c>
    </row>
    <row r="67" spans="1:2">
      <c r="A67" t="s">
        <v>547</v>
      </c>
    </row>
    <row r="68" spans="1:2">
      <c r="A68" t="s">
        <v>547</v>
      </c>
    </row>
    <row r="69" spans="1:2">
      <c r="A69" t="s">
        <v>547</v>
      </c>
    </row>
    <row r="70" spans="1:2">
      <c r="A70" t="s">
        <v>547</v>
      </c>
    </row>
    <row r="71" spans="1:2">
      <c r="A71" t="s">
        <v>547</v>
      </c>
    </row>
    <row r="72" spans="1:2">
      <c r="A72" t="s">
        <v>547</v>
      </c>
      <c r="B72" s="245" t="s">
        <v>197</v>
      </c>
    </row>
    <row r="73" spans="1:2">
      <c r="A73" t="s">
        <v>547</v>
      </c>
    </row>
    <row r="74" spans="1:2">
      <c r="A74" t="s">
        <v>547</v>
      </c>
    </row>
    <row r="75" spans="1:2">
      <c r="A75" t="s">
        <v>547</v>
      </c>
    </row>
    <row r="76" spans="1:2">
      <c r="A76" t="s">
        <v>547</v>
      </c>
    </row>
    <row r="77" spans="1:2">
      <c r="A77" t="s">
        <v>547</v>
      </c>
    </row>
    <row r="78" spans="1:2">
      <c r="A78" t="s">
        <v>547</v>
      </c>
    </row>
    <row r="79" spans="1:2">
      <c r="A79" t="s">
        <v>547</v>
      </c>
    </row>
    <row r="80" spans="1:2">
      <c r="A80" t="s">
        <v>548</v>
      </c>
    </row>
    <row r="81" spans="1:2">
      <c r="A81" t="s">
        <v>548</v>
      </c>
    </row>
    <row r="82" spans="1:2" ht="45">
      <c r="A82" t="s">
        <v>548</v>
      </c>
      <c r="B82" s="245" t="s">
        <v>1180</v>
      </c>
    </row>
    <row r="83" spans="1:2" ht="30">
      <c r="A83" t="s">
        <v>548</v>
      </c>
      <c r="B83" s="245" t="s">
        <v>1170</v>
      </c>
    </row>
    <row r="84" spans="1:2">
      <c r="A84" t="s">
        <v>549</v>
      </c>
    </row>
    <row r="85" spans="1:2">
      <c r="A85" t="s">
        <v>549</v>
      </c>
    </row>
    <row r="86" spans="1:2">
      <c r="A86" t="s">
        <v>549</v>
      </c>
    </row>
    <row r="87" spans="1:2">
      <c r="A87" t="s">
        <v>549</v>
      </c>
    </row>
    <row r="88" spans="1:2">
      <c r="A88" t="s">
        <v>549</v>
      </c>
    </row>
    <row r="89" spans="1:2">
      <c r="A89" t="s">
        <v>549</v>
      </c>
    </row>
    <row r="90" spans="1:2" ht="60">
      <c r="A90" t="s">
        <v>549</v>
      </c>
      <c r="B90" s="245" t="s">
        <v>1191</v>
      </c>
    </row>
    <row r="91" spans="1:2">
      <c r="A91" t="s">
        <v>549</v>
      </c>
    </row>
    <row r="92" spans="1:2">
      <c r="A92" t="s">
        <v>549</v>
      </c>
      <c r="B92" s="245" t="s">
        <v>201</v>
      </c>
    </row>
    <row r="93" spans="1:2">
      <c r="A93" t="s">
        <v>549</v>
      </c>
    </row>
    <row r="94" spans="1:2">
      <c r="A94" t="s">
        <v>549</v>
      </c>
    </row>
    <row r="95" spans="1:2">
      <c r="A95" t="s">
        <v>549</v>
      </c>
    </row>
    <row r="96" spans="1:2">
      <c r="A96" t="s">
        <v>549</v>
      </c>
    </row>
    <row r="97" spans="1:2">
      <c r="A97" t="s">
        <v>549</v>
      </c>
    </row>
    <row r="98" spans="1:2">
      <c r="A98" t="s">
        <v>549</v>
      </c>
    </row>
    <row r="99" spans="1:2">
      <c r="A99" t="s">
        <v>549</v>
      </c>
    </row>
    <row r="100" spans="1:2">
      <c r="A100" t="s">
        <v>549</v>
      </c>
    </row>
    <row r="101" spans="1:2">
      <c r="A101" t="s">
        <v>549</v>
      </c>
    </row>
    <row r="102" spans="1:2">
      <c r="A102" t="s">
        <v>549</v>
      </c>
      <c r="B102" s="245" t="s">
        <v>200</v>
      </c>
    </row>
    <row r="103" spans="1:2">
      <c r="A103" t="s">
        <v>549</v>
      </c>
    </row>
    <row r="104" spans="1:2">
      <c r="A104" t="s">
        <v>549</v>
      </c>
    </row>
    <row r="105" spans="1:2">
      <c r="A105" t="s">
        <v>549</v>
      </c>
    </row>
    <row r="106" spans="1:2">
      <c r="A106" t="s">
        <v>549</v>
      </c>
    </row>
    <row r="107" spans="1:2">
      <c r="A107" t="s">
        <v>549</v>
      </c>
    </row>
    <row r="108" spans="1:2">
      <c r="A108" t="s">
        <v>549</v>
      </c>
      <c r="B108" s="245" t="s">
        <v>199</v>
      </c>
    </row>
    <row r="109" spans="1:2">
      <c r="A109" t="s">
        <v>549</v>
      </c>
    </row>
    <row r="110" spans="1:2">
      <c r="A110" t="s">
        <v>549</v>
      </c>
    </row>
    <row r="111" spans="1:2">
      <c r="A111" t="s">
        <v>549</v>
      </c>
    </row>
    <row r="112" spans="1:2">
      <c r="A112" t="s">
        <v>549</v>
      </c>
    </row>
    <row r="113" spans="1:2" ht="30">
      <c r="A113" t="s">
        <v>549</v>
      </c>
      <c r="B113" s="245" t="s">
        <v>1174</v>
      </c>
    </row>
    <row r="114" spans="1:2">
      <c r="A114" t="s">
        <v>549</v>
      </c>
    </row>
    <row r="115" spans="1:2">
      <c r="A115" t="s">
        <v>549</v>
      </c>
      <c r="B115" s="245" t="s">
        <v>151</v>
      </c>
    </row>
    <row r="116" spans="1:2">
      <c r="A116" t="s">
        <v>549</v>
      </c>
    </row>
    <row r="117" spans="1:2">
      <c r="A117" t="s">
        <v>549</v>
      </c>
    </row>
    <row r="118" spans="1:2">
      <c r="A118" t="s">
        <v>549</v>
      </c>
    </row>
    <row r="119" spans="1:2">
      <c r="A119" t="s">
        <v>549</v>
      </c>
    </row>
    <row r="120" spans="1:2">
      <c r="A120" t="s">
        <v>549</v>
      </c>
    </row>
    <row r="121" spans="1:2">
      <c r="A121" t="s">
        <v>549</v>
      </c>
    </row>
    <row r="122" spans="1:2">
      <c r="A122" t="s">
        <v>549</v>
      </c>
    </row>
    <row r="123" spans="1:2">
      <c r="A123" t="s">
        <v>549</v>
      </c>
    </row>
    <row r="124" spans="1:2">
      <c r="A124" t="s">
        <v>549</v>
      </c>
    </row>
    <row r="125" spans="1:2">
      <c r="A125" t="s">
        <v>549</v>
      </c>
    </row>
    <row r="126" spans="1:2">
      <c r="A126" t="s">
        <v>549</v>
      </c>
    </row>
    <row r="127" spans="1:2">
      <c r="A127" t="s">
        <v>549</v>
      </c>
    </row>
    <row r="128" spans="1:2">
      <c r="A128" t="s">
        <v>549</v>
      </c>
    </row>
    <row r="129" spans="1:2">
      <c r="A129" t="s">
        <v>549</v>
      </c>
    </row>
    <row r="130" spans="1:2">
      <c r="A130" t="s">
        <v>549</v>
      </c>
    </row>
    <row r="131" spans="1:2">
      <c r="A131" t="s">
        <v>549</v>
      </c>
    </row>
    <row r="132" spans="1:2">
      <c r="A132" t="s">
        <v>549</v>
      </c>
    </row>
    <row r="133" spans="1:2">
      <c r="A133" t="s">
        <v>549</v>
      </c>
      <c r="B133" s="245" t="s">
        <v>1172</v>
      </c>
    </row>
    <row r="134" spans="1:2">
      <c r="A134" t="s">
        <v>549</v>
      </c>
    </row>
    <row r="135" spans="1:2">
      <c r="A135" t="s">
        <v>549</v>
      </c>
    </row>
    <row r="136" spans="1:2" ht="90">
      <c r="A136" t="s">
        <v>549</v>
      </c>
      <c r="B136" s="245" t="s">
        <v>1192</v>
      </c>
    </row>
    <row r="137" spans="1:2">
      <c r="A137" t="s">
        <v>549</v>
      </c>
    </row>
    <row r="138" spans="1:2">
      <c r="A138" t="s">
        <v>549</v>
      </c>
    </row>
    <row r="139" spans="1:2">
      <c r="A139" t="s">
        <v>549</v>
      </c>
    </row>
    <row r="140" spans="1:2">
      <c r="A140" t="s">
        <v>549</v>
      </c>
    </row>
    <row r="141" spans="1:2">
      <c r="A141" t="s">
        <v>549</v>
      </c>
    </row>
    <row r="142" spans="1:2">
      <c r="A142" t="s">
        <v>549</v>
      </c>
    </row>
    <row r="143" spans="1:2">
      <c r="A143" t="s">
        <v>549</v>
      </c>
    </row>
    <row r="144" spans="1:2">
      <c r="A144" t="s">
        <v>549</v>
      </c>
    </row>
    <row r="145" spans="1:1">
      <c r="A145" t="s">
        <v>549</v>
      </c>
    </row>
    <row r="146" spans="1:1">
      <c r="A146" t="s">
        <v>549</v>
      </c>
    </row>
    <row r="147" spans="1:1">
      <c r="A147" t="s">
        <v>549</v>
      </c>
    </row>
    <row r="148" spans="1:1">
      <c r="A148" t="s">
        <v>549</v>
      </c>
    </row>
    <row r="149" spans="1:1">
      <c r="A149" t="s">
        <v>549</v>
      </c>
    </row>
    <row r="150" spans="1:1">
      <c r="A150" t="s">
        <v>549</v>
      </c>
    </row>
    <row r="151" spans="1:1">
      <c r="A151" t="s">
        <v>549</v>
      </c>
    </row>
    <row r="152" spans="1:1">
      <c r="A152" t="s">
        <v>549</v>
      </c>
    </row>
    <row r="153" spans="1:1">
      <c r="A153" t="s">
        <v>549</v>
      </c>
    </row>
    <row r="154" spans="1:1">
      <c r="A154" t="s">
        <v>549</v>
      </c>
    </row>
    <row r="155" spans="1:1">
      <c r="A155" t="s">
        <v>549</v>
      </c>
    </row>
    <row r="156" spans="1:1">
      <c r="A156" t="s">
        <v>549</v>
      </c>
    </row>
    <row r="157" spans="1:1">
      <c r="A157" t="s">
        <v>549</v>
      </c>
    </row>
    <row r="158" spans="1:1">
      <c r="A158" t="s">
        <v>549</v>
      </c>
    </row>
    <row r="159" spans="1:1">
      <c r="A159" t="s">
        <v>549</v>
      </c>
    </row>
    <row r="160" spans="1:1">
      <c r="A160" t="s">
        <v>549</v>
      </c>
    </row>
    <row r="161" spans="1:2">
      <c r="A161" t="s">
        <v>549</v>
      </c>
      <c r="B161" s="245" t="s">
        <v>1177</v>
      </c>
    </row>
    <row r="162" spans="1:2">
      <c r="A162" t="s">
        <v>549</v>
      </c>
      <c r="B162" s="245" t="s">
        <v>200</v>
      </c>
    </row>
    <row r="163" spans="1:2">
      <c r="A163" t="s">
        <v>549</v>
      </c>
    </row>
    <row r="164" spans="1:2">
      <c r="A164" t="s">
        <v>549</v>
      </c>
    </row>
    <row r="165" spans="1:2">
      <c r="A165" t="s">
        <v>549</v>
      </c>
    </row>
    <row r="166" spans="1:2">
      <c r="A166" t="s">
        <v>549</v>
      </c>
    </row>
    <row r="167" spans="1:2">
      <c r="A167" t="s">
        <v>549</v>
      </c>
    </row>
    <row r="168" spans="1:2">
      <c r="A168" t="s">
        <v>549</v>
      </c>
    </row>
    <row r="169" spans="1:2">
      <c r="A169" t="s">
        <v>549</v>
      </c>
      <c r="B169" s="245" t="s">
        <v>201</v>
      </c>
    </row>
    <row r="170" spans="1:2" ht="60">
      <c r="A170" t="s">
        <v>549</v>
      </c>
      <c r="B170" s="245" t="s">
        <v>1193</v>
      </c>
    </row>
    <row r="171" spans="1:2">
      <c r="A171" t="s">
        <v>549</v>
      </c>
    </row>
    <row r="172" spans="1:2">
      <c r="A172" t="s">
        <v>549</v>
      </c>
    </row>
    <row r="173" spans="1:2">
      <c r="A173" t="s">
        <v>549</v>
      </c>
    </row>
    <row r="174" spans="1:2">
      <c r="A174" t="s">
        <v>549</v>
      </c>
    </row>
    <row r="175" spans="1:2">
      <c r="A175" t="s">
        <v>549</v>
      </c>
    </row>
    <row r="176" spans="1:2">
      <c r="A176" t="s">
        <v>549</v>
      </c>
    </row>
    <row r="177" spans="1:2">
      <c r="A177" t="s">
        <v>549</v>
      </c>
    </row>
    <row r="178" spans="1:2">
      <c r="A178" t="s">
        <v>549</v>
      </c>
    </row>
    <row r="179" spans="1:2">
      <c r="A179" t="s">
        <v>549</v>
      </c>
    </row>
    <row r="180" spans="1:2">
      <c r="A180" t="s">
        <v>549</v>
      </c>
    </row>
    <row r="181" spans="1:2">
      <c r="A181" t="s">
        <v>549</v>
      </c>
      <c r="B181" t="s">
        <v>1179</v>
      </c>
    </row>
    <row r="182" spans="1:2">
      <c r="A182" t="s">
        <v>550</v>
      </c>
    </row>
    <row r="183" spans="1:2">
      <c r="A183" t="s">
        <v>550</v>
      </c>
    </row>
    <row r="184" spans="1:2">
      <c r="A184" t="s">
        <v>550</v>
      </c>
    </row>
    <row r="185" spans="1:2">
      <c r="A185" t="s">
        <v>550</v>
      </c>
    </row>
    <row r="186" spans="1:2">
      <c r="A186" t="s">
        <v>550</v>
      </c>
    </row>
    <row r="187" spans="1:2">
      <c r="A187" t="s">
        <v>550</v>
      </c>
    </row>
    <row r="188" spans="1:2">
      <c r="A188" t="s">
        <v>550</v>
      </c>
      <c r="B188" s="245" t="s">
        <v>194</v>
      </c>
    </row>
    <row r="189" spans="1:2">
      <c r="A189" t="s">
        <v>550</v>
      </c>
    </row>
    <row r="190" spans="1:2">
      <c r="A190" t="s">
        <v>550</v>
      </c>
    </row>
    <row r="191" spans="1:2">
      <c r="A191" t="s">
        <v>550</v>
      </c>
    </row>
    <row r="192" spans="1:2" ht="45">
      <c r="A192" t="s">
        <v>550</v>
      </c>
      <c r="B192" s="245" t="s">
        <v>1159</v>
      </c>
    </row>
    <row r="193" spans="1:2">
      <c r="A193" t="s">
        <v>550</v>
      </c>
    </row>
    <row r="194" spans="1:2">
      <c r="A194" t="s">
        <v>550</v>
      </c>
    </row>
    <row r="195" spans="1:2">
      <c r="A195" t="s">
        <v>550</v>
      </c>
    </row>
    <row r="196" spans="1:2">
      <c r="A196" t="s">
        <v>550</v>
      </c>
    </row>
    <row r="197" spans="1:2">
      <c r="A197" t="s">
        <v>550</v>
      </c>
    </row>
    <row r="198" spans="1:2">
      <c r="A198" t="s">
        <v>550</v>
      </c>
    </row>
    <row r="199" spans="1:2">
      <c r="A199" t="s">
        <v>550</v>
      </c>
    </row>
    <row r="200" spans="1:2">
      <c r="A200" t="s">
        <v>550</v>
      </c>
    </row>
    <row r="201" spans="1:2">
      <c r="A201" t="s">
        <v>550</v>
      </c>
    </row>
    <row r="202" spans="1:2">
      <c r="A202" t="s">
        <v>550</v>
      </c>
    </row>
    <row r="203" spans="1:2">
      <c r="A203" t="s">
        <v>550</v>
      </c>
    </row>
    <row r="204" spans="1:2">
      <c r="A204" t="s">
        <v>550</v>
      </c>
    </row>
    <row r="205" spans="1:2">
      <c r="A205" t="s">
        <v>550</v>
      </c>
    </row>
    <row r="206" spans="1:2">
      <c r="A206" t="s">
        <v>550</v>
      </c>
    </row>
    <row r="207" spans="1:2" ht="150">
      <c r="A207" t="s">
        <v>550</v>
      </c>
      <c r="B207" s="245" t="s">
        <v>1194</v>
      </c>
    </row>
    <row r="208" spans="1:2">
      <c r="A208" t="s">
        <v>550</v>
      </c>
    </row>
    <row r="209" spans="1:2">
      <c r="A209" t="s">
        <v>550</v>
      </c>
    </row>
    <row r="210" spans="1:2">
      <c r="A210" t="s">
        <v>550</v>
      </c>
    </row>
    <row r="211" spans="1:2">
      <c r="A211" t="s">
        <v>550</v>
      </c>
    </row>
    <row r="212" spans="1:2">
      <c r="A212" t="s">
        <v>550</v>
      </c>
    </row>
    <row r="213" spans="1:2" ht="60">
      <c r="A213" t="s">
        <v>550</v>
      </c>
      <c r="B213" s="245" t="s">
        <v>1195</v>
      </c>
    </row>
    <row r="214" spans="1:2">
      <c r="A214" t="s">
        <v>551</v>
      </c>
    </row>
    <row r="215" spans="1:2">
      <c r="A215" t="s">
        <v>551</v>
      </c>
    </row>
    <row r="216" spans="1:2" ht="45">
      <c r="A216" t="s">
        <v>551</v>
      </c>
      <c r="B216" s="245" t="s">
        <v>1196</v>
      </c>
    </row>
    <row r="217" spans="1:2">
      <c r="A217" t="s">
        <v>551</v>
      </c>
    </row>
    <row r="218" spans="1:2">
      <c r="A218" t="s">
        <v>551</v>
      </c>
    </row>
    <row r="219" spans="1:2">
      <c r="A219" t="s">
        <v>551</v>
      </c>
    </row>
    <row r="220" spans="1:2">
      <c r="A220" t="s">
        <v>551</v>
      </c>
    </row>
    <row r="221" spans="1:2">
      <c r="A221" t="s">
        <v>551</v>
      </c>
    </row>
    <row r="222" spans="1:2">
      <c r="A222" t="s">
        <v>551</v>
      </c>
    </row>
    <row r="223" spans="1:2">
      <c r="A223" t="s">
        <v>551</v>
      </c>
    </row>
    <row r="224" spans="1:2">
      <c r="A224" t="s">
        <v>551</v>
      </c>
      <c r="B224" s="245" t="s">
        <v>1164</v>
      </c>
    </row>
    <row r="225" spans="1:2">
      <c r="A225" t="s">
        <v>551</v>
      </c>
    </row>
    <row r="226" spans="1:2">
      <c r="A226" t="s">
        <v>551</v>
      </c>
    </row>
    <row r="227" spans="1:2">
      <c r="A227" t="s">
        <v>551</v>
      </c>
    </row>
    <row r="228" spans="1:2">
      <c r="A228" t="s">
        <v>551</v>
      </c>
      <c r="B228" s="245" t="s">
        <v>151</v>
      </c>
    </row>
    <row r="229" spans="1:2">
      <c r="A229" t="s">
        <v>551</v>
      </c>
    </row>
    <row r="230" spans="1:2">
      <c r="A230" t="s">
        <v>551</v>
      </c>
    </row>
    <row r="231" spans="1:2">
      <c r="A231" t="s">
        <v>551</v>
      </c>
    </row>
    <row r="232" spans="1:2">
      <c r="A232" t="s">
        <v>551</v>
      </c>
    </row>
    <row r="233" spans="1:2">
      <c r="A233" t="s">
        <v>551</v>
      </c>
    </row>
    <row r="234" spans="1:2">
      <c r="A234" t="s">
        <v>551</v>
      </c>
    </row>
    <row r="235" spans="1:2" ht="45">
      <c r="A235" t="s">
        <v>551</v>
      </c>
      <c r="B235" s="245" t="s">
        <v>1184</v>
      </c>
    </row>
    <row r="236" spans="1:2">
      <c r="A236" t="s">
        <v>551</v>
      </c>
    </row>
    <row r="237" spans="1:2">
      <c r="A237" t="s">
        <v>551</v>
      </c>
      <c r="B237" s="245" t="s">
        <v>199</v>
      </c>
    </row>
    <row r="238" spans="1:2" ht="30">
      <c r="A238" t="s">
        <v>551</v>
      </c>
      <c r="B238" s="245" t="s">
        <v>1166</v>
      </c>
    </row>
    <row r="239" spans="1:2">
      <c r="A239" t="s">
        <v>551</v>
      </c>
    </row>
    <row r="240" spans="1:2" ht="30">
      <c r="A240" t="s">
        <v>551</v>
      </c>
      <c r="B240" s="245" t="s">
        <v>1157</v>
      </c>
    </row>
    <row r="241" spans="1:2">
      <c r="A241" t="s">
        <v>551</v>
      </c>
    </row>
    <row r="242" spans="1:2">
      <c r="A242" t="s">
        <v>551</v>
      </c>
    </row>
    <row r="243" spans="1:2">
      <c r="A243" t="s">
        <v>551</v>
      </c>
    </row>
    <row r="244" spans="1:2">
      <c r="A244" t="s">
        <v>551</v>
      </c>
      <c r="B244" s="245" t="s">
        <v>151</v>
      </c>
    </row>
    <row r="245" spans="1:2">
      <c r="A245" t="s">
        <v>551</v>
      </c>
      <c r="B245" s="245" t="s">
        <v>199</v>
      </c>
    </row>
    <row r="246" spans="1:2">
      <c r="A246" t="s">
        <v>551</v>
      </c>
    </row>
    <row r="247" spans="1:2">
      <c r="A247" t="s">
        <v>551</v>
      </c>
    </row>
    <row r="248" spans="1:2">
      <c r="A248" t="s">
        <v>551</v>
      </c>
    </row>
    <row r="249" spans="1:2">
      <c r="A249" t="s">
        <v>551</v>
      </c>
    </row>
    <row r="250" spans="1:2">
      <c r="A250" t="s">
        <v>552</v>
      </c>
    </row>
    <row r="251" spans="1:2">
      <c r="A251" t="s">
        <v>552</v>
      </c>
    </row>
    <row r="252" spans="1:2">
      <c r="A252" t="s">
        <v>552</v>
      </c>
    </row>
    <row r="253" spans="1:2">
      <c r="A253" t="s">
        <v>552</v>
      </c>
    </row>
    <row r="254" spans="1:2">
      <c r="A254" t="s">
        <v>552</v>
      </c>
    </row>
    <row r="255" spans="1:2">
      <c r="A255" t="s">
        <v>552</v>
      </c>
    </row>
    <row r="256" spans="1:2">
      <c r="A256" t="s">
        <v>552</v>
      </c>
    </row>
    <row r="257" spans="1:2">
      <c r="A257" t="s">
        <v>552</v>
      </c>
    </row>
    <row r="258" spans="1:2">
      <c r="A258" t="s">
        <v>552</v>
      </c>
      <c r="B258" s="245" t="s">
        <v>200</v>
      </c>
    </row>
    <row r="259" spans="1:2">
      <c r="A259" t="s">
        <v>552</v>
      </c>
    </row>
    <row r="260" spans="1:2">
      <c r="A260" t="s">
        <v>552</v>
      </c>
    </row>
    <row r="261" spans="1:2">
      <c r="A261" t="s">
        <v>552</v>
      </c>
    </row>
    <row r="262" spans="1:2">
      <c r="A262" t="s">
        <v>552</v>
      </c>
    </row>
    <row r="263" spans="1:2">
      <c r="A263" t="s">
        <v>552</v>
      </c>
    </row>
    <row r="264" spans="1:2">
      <c r="A264" t="s">
        <v>552</v>
      </c>
      <c r="B264" s="245" t="s">
        <v>151</v>
      </c>
    </row>
    <row r="265" spans="1:2">
      <c r="A265" t="s">
        <v>552</v>
      </c>
    </row>
    <row r="266" spans="1:2">
      <c r="A266" t="s">
        <v>552</v>
      </c>
    </row>
    <row r="267" spans="1:2">
      <c r="A267" t="s">
        <v>552</v>
      </c>
    </row>
    <row r="268" spans="1:2">
      <c r="A268" t="s">
        <v>552</v>
      </c>
    </row>
    <row r="269" spans="1:2">
      <c r="A269" t="s">
        <v>553</v>
      </c>
    </row>
    <row r="270" spans="1:2">
      <c r="A270" t="s">
        <v>553</v>
      </c>
    </row>
    <row r="271" spans="1:2">
      <c r="A271" t="s">
        <v>553</v>
      </c>
    </row>
    <row r="272" spans="1:2">
      <c r="A272" t="s">
        <v>553</v>
      </c>
      <c r="B272" s="245" t="s">
        <v>200</v>
      </c>
    </row>
    <row r="273" spans="1:2">
      <c r="A273" t="s">
        <v>553</v>
      </c>
    </row>
    <row r="274" spans="1:2">
      <c r="A274" t="s">
        <v>553</v>
      </c>
    </row>
    <row r="275" spans="1:2">
      <c r="A275" t="s">
        <v>555</v>
      </c>
    </row>
    <row r="276" spans="1:2">
      <c r="A276" t="s">
        <v>555</v>
      </c>
    </row>
    <row r="277" spans="1:2">
      <c r="A277" t="s">
        <v>555</v>
      </c>
    </row>
    <row r="278" spans="1:2">
      <c r="A278" t="s">
        <v>555</v>
      </c>
    </row>
    <row r="279" spans="1:2">
      <c r="A279" t="s">
        <v>555</v>
      </c>
    </row>
    <row r="280" spans="1:2">
      <c r="A280" t="s">
        <v>555</v>
      </c>
      <c r="B280" s="245" t="s">
        <v>194</v>
      </c>
    </row>
    <row r="281" spans="1:2">
      <c r="A281" t="s">
        <v>555</v>
      </c>
    </row>
    <row r="282" spans="1:2">
      <c r="A282" t="s">
        <v>555</v>
      </c>
    </row>
    <row r="283" spans="1:2">
      <c r="A283" t="s">
        <v>555</v>
      </c>
    </row>
    <row r="284" spans="1:2">
      <c r="A284" t="s">
        <v>555</v>
      </c>
    </row>
    <row r="285" spans="1:2" ht="120">
      <c r="A285" t="s">
        <v>555</v>
      </c>
      <c r="B285" s="245" t="s">
        <v>1197</v>
      </c>
    </row>
    <row r="286" spans="1:2">
      <c r="A286" t="s">
        <v>555</v>
      </c>
    </row>
    <row r="287" spans="1:2">
      <c r="A287" t="s">
        <v>555</v>
      </c>
    </row>
    <row r="288" spans="1:2">
      <c r="A288" t="s">
        <v>555</v>
      </c>
    </row>
    <row r="289" spans="1:2">
      <c r="A289" t="s">
        <v>555</v>
      </c>
    </row>
    <row r="290" spans="1:2">
      <c r="A290" t="s">
        <v>555</v>
      </c>
    </row>
    <row r="291" spans="1:2">
      <c r="A291" t="s">
        <v>555</v>
      </c>
    </row>
    <row r="292" spans="1:2">
      <c r="A292" t="s">
        <v>555</v>
      </c>
    </row>
    <row r="293" spans="1:2">
      <c r="A293" t="s">
        <v>555</v>
      </c>
      <c r="B293" s="245" t="s">
        <v>199</v>
      </c>
    </row>
    <row r="294" spans="1:2">
      <c r="A294" t="s">
        <v>555</v>
      </c>
    </row>
    <row r="295" spans="1:2">
      <c r="A295" t="s">
        <v>555</v>
      </c>
    </row>
    <row r="296" spans="1:2">
      <c r="A296" t="s">
        <v>555</v>
      </c>
    </row>
    <row r="297" spans="1:2">
      <c r="A297" t="s">
        <v>555</v>
      </c>
    </row>
    <row r="298" spans="1:2">
      <c r="A298" t="s">
        <v>555</v>
      </c>
    </row>
    <row r="299" spans="1:2">
      <c r="A299" t="s">
        <v>555</v>
      </c>
      <c r="B299" s="245" t="s">
        <v>197</v>
      </c>
    </row>
    <row r="300" spans="1:2">
      <c r="A300" t="s">
        <v>554</v>
      </c>
    </row>
    <row r="301" spans="1:2">
      <c r="A301" t="s">
        <v>556</v>
      </c>
    </row>
    <row r="302" spans="1:2" ht="30">
      <c r="A302" t="s">
        <v>556</v>
      </c>
      <c r="B302" s="245" t="s">
        <v>1168</v>
      </c>
    </row>
    <row r="303" spans="1:2">
      <c r="A303" t="s">
        <v>557</v>
      </c>
    </row>
    <row r="304" spans="1:2">
      <c r="A304" t="s">
        <v>557</v>
      </c>
    </row>
    <row r="305" spans="1:2">
      <c r="A305" t="s">
        <v>557</v>
      </c>
    </row>
    <row r="306" spans="1:2">
      <c r="A306" t="s">
        <v>557</v>
      </c>
    </row>
    <row r="307" spans="1:2">
      <c r="A307" t="s">
        <v>557</v>
      </c>
    </row>
    <row r="308" spans="1:2">
      <c r="A308" t="s">
        <v>557</v>
      </c>
    </row>
    <row r="309" spans="1:2">
      <c r="A309" t="s">
        <v>557</v>
      </c>
    </row>
    <row r="310" spans="1:2" ht="90">
      <c r="A310" t="s">
        <v>557</v>
      </c>
      <c r="B310" s="245" t="s">
        <v>1198</v>
      </c>
    </row>
    <row r="311" spans="1:2" ht="60">
      <c r="A311" t="s">
        <v>557</v>
      </c>
      <c r="B311" s="245" t="s">
        <v>1199</v>
      </c>
    </row>
    <row r="312" spans="1:2">
      <c r="A312" t="s">
        <v>557</v>
      </c>
      <c r="B312" s="245" t="s">
        <v>199</v>
      </c>
    </row>
    <row r="313" spans="1:2">
      <c r="A313" t="s">
        <v>557</v>
      </c>
    </row>
    <row r="314" spans="1:2">
      <c r="A314" t="s">
        <v>557</v>
      </c>
    </row>
    <row r="315" spans="1:2">
      <c r="A315" t="s">
        <v>557</v>
      </c>
    </row>
    <row r="316" spans="1:2">
      <c r="A316" t="s">
        <v>557</v>
      </c>
    </row>
    <row r="317" spans="1:2">
      <c r="A317" t="s">
        <v>558</v>
      </c>
    </row>
    <row r="318" spans="1:2">
      <c r="A318" t="s">
        <v>559</v>
      </c>
    </row>
    <row r="319" spans="1:2">
      <c r="A319" t="s">
        <v>560</v>
      </c>
    </row>
    <row r="320" spans="1:2" ht="45">
      <c r="A320" t="s">
        <v>560</v>
      </c>
      <c r="B320" s="245" t="s">
        <v>1158</v>
      </c>
    </row>
    <row r="321" spans="1:2">
      <c r="A321" t="s">
        <v>560</v>
      </c>
    </row>
    <row r="322" spans="1:2" ht="30">
      <c r="A322" t="s">
        <v>560</v>
      </c>
      <c r="B322" s="245" t="s">
        <v>1156</v>
      </c>
    </row>
    <row r="323" spans="1:2">
      <c r="A323" t="s">
        <v>560</v>
      </c>
    </row>
    <row r="324" spans="1:2">
      <c r="A324" t="s">
        <v>560</v>
      </c>
    </row>
    <row r="325" spans="1:2">
      <c r="A325" t="s">
        <v>560</v>
      </c>
    </row>
    <row r="326" spans="1:2">
      <c r="A326" t="s">
        <v>560</v>
      </c>
    </row>
    <row r="327" spans="1:2">
      <c r="A327" t="s">
        <v>560</v>
      </c>
    </row>
    <row r="328" spans="1:2">
      <c r="A328" t="s">
        <v>560</v>
      </c>
    </row>
    <row r="329" spans="1:2" ht="30">
      <c r="A329" t="s">
        <v>560</v>
      </c>
      <c r="B329" s="245" t="s">
        <v>1169</v>
      </c>
    </row>
    <row r="330" spans="1:2">
      <c r="A330" t="s">
        <v>560</v>
      </c>
    </row>
    <row r="331" spans="1:2">
      <c r="A331" t="s">
        <v>560</v>
      </c>
    </row>
    <row r="332" spans="1:2">
      <c r="A332" t="s">
        <v>560</v>
      </c>
    </row>
    <row r="333" spans="1:2">
      <c r="A333" t="s">
        <v>560</v>
      </c>
    </row>
    <row r="334" spans="1:2" ht="30">
      <c r="A334" t="s">
        <v>560</v>
      </c>
      <c r="B334" s="245" t="s">
        <v>1185</v>
      </c>
    </row>
    <row r="335" spans="1:2">
      <c r="A335" t="s">
        <v>560</v>
      </c>
    </row>
    <row r="336" spans="1:2">
      <c r="A336" t="s">
        <v>560</v>
      </c>
    </row>
    <row r="337" spans="1:1">
      <c r="A337" t="s">
        <v>560</v>
      </c>
    </row>
    <row r="338" spans="1:1">
      <c r="A338" t="s">
        <v>560</v>
      </c>
    </row>
    <row r="339" spans="1:1">
      <c r="A339" t="s">
        <v>560</v>
      </c>
    </row>
    <row r="340" spans="1:1">
      <c r="A340" t="s">
        <v>560</v>
      </c>
    </row>
    <row r="341" spans="1:1">
      <c r="A341" t="s">
        <v>560</v>
      </c>
    </row>
    <row r="342" spans="1:1">
      <c r="A342" t="s">
        <v>560</v>
      </c>
    </row>
    <row r="343" spans="1:1">
      <c r="A343" t="s">
        <v>560</v>
      </c>
    </row>
    <row r="344" spans="1:1">
      <c r="A344" t="s">
        <v>560</v>
      </c>
    </row>
    <row r="345" spans="1:1">
      <c r="A345" t="s">
        <v>560</v>
      </c>
    </row>
    <row r="346" spans="1:1">
      <c r="A346" t="s">
        <v>560</v>
      </c>
    </row>
    <row r="347" spans="1:1">
      <c r="A347" t="s">
        <v>560</v>
      </c>
    </row>
    <row r="348" spans="1:1">
      <c r="A348" t="s">
        <v>560</v>
      </c>
    </row>
    <row r="349" spans="1:1">
      <c r="A349" t="s">
        <v>560</v>
      </c>
    </row>
    <row r="350" spans="1:1">
      <c r="A350" t="s">
        <v>560</v>
      </c>
    </row>
    <row r="351" spans="1:1">
      <c r="A351" t="s">
        <v>560</v>
      </c>
    </row>
    <row r="352" spans="1:1">
      <c r="A352" t="s">
        <v>560</v>
      </c>
    </row>
    <row r="353" spans="1:2">
      <c r="A353" t="s">
        <v>560</v>
      </c>
    </row>
    <row r="354" spans="1:2" ht="45">
      <c r="A354" t="s">
        <v>560</v>
      </c>
      <c r="B354" s="245" t="s">
        <v>1200</v>
      </c>
    </row>
    <row r="355" spans="1:2">
      <c r="A355" t="s">
        <v>560</v>
      </c>
    </row>
    <row r="356" spans="1:2">
      <c r="A356" t="s">
        <v>560</v>
      </c>
    </row>
    <row r="357" spans="1:2">
      <c r="A357" t="s">
        <v>561</v>
      </c>
    </row>
    <row r="358" spans="1:2">
      <c r="A358" t="s">
        <v>561</v>
      </c>
    </row>
    <row r="359" spans="1:2" ht="30">
      <c r="A359" t="s">
        <v>561</v>
      </c>
      <c r="B359" s="245" t="s">
        <v>1176</v>
      </c>
    </row>
    <row r="360" spans="1:2">
      <c r="A360" t="s">
        <v>561</v>
      </c>
    </row>
    <row r="361" spans="1:2">
      <c r="A361" t="s">
        <v>561</v>
      </c>
    </row>
    <row r="362" spans="1:2">
      <c r="A362" t="s">
        <v>561</v>
      </c>
    </row>
    <row r="363" spans="1:2">
      <c r="A363" t="s">
        <v>561</v>
      </c>
    </row>
    <row r="364" spans="1:2">
      <c r="A364" t="s">
        <v>561</v>
      </c>
    </row>
    <row r="365" spans="1:2">
      <c r="A365" t="s">
        <v>561</v>
      </c>
    </row>
    <row r="366" spans="1:2">
      <c r="A366" t="s">
        <v>561</v>
      </c>
    </row>
    <row r="367" spans="1:2">
      <c r="A367" t="s">
        <v>561</v>
      </c>
    </row>
    <row r="368" spans="1:2">
      <c r="A368" t="s">
        <v>561</v>
      </c>
    </row>
    <row r="369" spans="1:2">
      <c r="A369" t="s">
        <v>561</v>
      </c>
    </row>
    <row r="370" spans="1:2">
      <c r="A370" t="s">
        <v>561</v>
      </c>
    </row>
    <row r="371" spans="1:2">
      <c r="A371" t="s">
        <v>561</v>
      </c>
    </row>
    <row r="372" spans="1:2">
      <c r="A372" t="s">
        <v>561</v>
      </c>
    </row>
    <row r="373" spans="1:2">
      <c r="A373" t="s">
        <v>561</v>
      </c>
    </row>
    <row r="374" spans="1:2">
      <c r="A374" t="s">
        <v>561</v>
      </c>
    </row>
    <row r="375" spans="1:2" ht="30">
      <c r="A375" t="s">
        <v>561</v>
      </c>
      <c r="B375" s="245" t="s">
        <v>1186</v>
      </c>
    </row>
    <row r="376" spans="1:2">
      <c r="A376" t="s">
        <v>561</v>
      </c>
      <c r="B376" s="245" t="s">
        <v>151</v>
      </c>
    </row>
    <row r="377" spans="1:2">
      <c r="A377" t="s">
        <v>561</v>
      </c>
      <c r="B377" s="245" t="s">
        <v>198</v>
      </c>
    </row>
    <row r="378" spans="1:2">
      <c r="A378" t="s">
        <v>561</v>
      </c>
    </row>
    <row r="379" spans="1:2">
      <c r="A379" t="s">
        <v>561</v>
      </c>
    </row>
    <row r="380" spans="1:2">
      <c r="A380" t="s">
        <v>561</v>
      </c>
      <c r="B380" s="245" t="s">
        <v>151</v>
      </c>
    </row>
    <row r="381" spans="1:2">
      <c r="A381" t="s">
        <v>561</v>
      </c>
    </row>
    <row r="382" spans="1:2">
      <c r="A382" t="s">
        <v>561</v>
      </c>
    </row>
    <row r="383" spans="1:2">
      <c r="A383" t="s">
        <v>561</v>
      </c>
    </row>
    <row r="384" spans="1:2">
      <c r="A384" t="s">
        <v>561</v>
      </c>
    </row>
    <row r="385" spans="1:2" ht="30">
      <c r="A385" t="s">
        <v>561</v>
      </c>
      <c r="B385" s="245" t="s">
        <v>1151</v>
      </c>
    </row>
    <row r="386" spans="1:2">
      <c r="A386" t="s">
        <v>561</v>
      </c>
    </row>
    <row r="387" spans="1:2" ht="45">
      <c r="A387" t="s">
        <v>561</v>
      </c>
      <c r="B387" s="245" t="s">
        <v>1201</v>
      </c>
    </row>
    <row r="388" spans="1:2">
      <c r="A388" t="s">
        <v>561</v>
      </c>
    </row>
    <row r="389" spans="1:2">
      <c r="A389" t="s">
        <v>561</v>
      </c>
    </row>
    <row r="390" spans="1:2">
      <c r="A390" t="s">
        <v>561</v>
      </c>
    </row>
    <row r="391" spans="1:2">
      <c r="A391" t="s">
        <v>561</v>
      </c>
    </row>
    <row r="392" spans="1:2">
      <c r="A392" t="s">
        <v>561</v>
      </c>
    </row>
    <row r="393" spans="1:2">
      <c r="A393" t="s">
        <v>561</v>
      </c>
    </row>
    <row r="394" spans="1:2">
      <c r="A394" t="s">
        <v>561</v>
      </c>
    </row>
    <row r="395" spans="1:2">
      <c r="A395" t="s">
        <v>561</v>
      </c>
    </row>
    <row r="396" spans="1:2">
      <c r="A396" t="s">
        <v>561</v>
      </c>
      <c r="B396" s="245" t="s">
        <v>151</v>
      </c>
    </row>
    <row r="397" spans="1:2">
      <c r="A397" t="s">
        <v>561</v>
      </c>
    </row>
    <row r="398" spans="1:2">
      <c r="A398" t="s">
        <v>561</v>
      </c>
    </row>
    <row r="399" spans="1:2">
      <c r="A399" t="s">
        <v>561</v>
      </c>
    </row>
    <row r="400" spans="1:2">
      <c r="A400" t="s">
        <v>561</v>
      </c>
    </row>
    <row r="401" spans="1:2">
      <c r="A401" t="s">
        <v>561</v>
      </c>
    </row>
    <row r="402" spans="1:2">
      <c r="A402" t="s">
        <v>561</v>
      </c>
    </row>
    <row r="403" spans="1:2">
      <c r="A403" t="s">
        <v>561</v>
      </c>
    </row>
    <row r="404" spans="1:2">
      <c r="A404" t="s">
        <v>561</v>
      </c>
    </row>
    <row r="405" spans="1:2">
      <c r="A405" t="s">
        <v>561</v>
      </c>
    </row>
    <row r="406" spans="1:2">
      <c r="A406" t="s">
        <v>561</v>
      </c>
    </row>
    <row r="407" spans="1:2">
      <c r="A407" t="s">
        <v>561</v>
      </c>
      <c r="B407" s="245" t="s">
        <v>199</v>
      </c>
    </row>
    <row r="408" spans="1:2">
      <c r="A408" t="s">
        <v>561</v>
      </c>
    </row>
    <row r="409" spans="1:2">
      <c r="A409" t="s">
        <v>561</v>
      </c>
    </row>
    <row r="410" spans="1:2">
      <c r="A410" t="s">
        <v>561</v>
      </c>
    </row>
    <row r="411" spans="1:2">
      <c r="A411" t="s">
        <v>561</v>
      </c>
      <c r="B411" s="245" t="s">
        <v>199</v>
      </c>
    </row>
    <row r="412" spans="1:2">
      <c r="A412" t="s">
        <v>561</v>
      </c>
    </row>
    <row r="413" spans="1:2">
      <c r="A413" t="s">
        <v>561</v>
      </c>
    </row>
    <row r="414" spans="1:2">
      <c r="A414" t="s">
        <v>561</v>
      </c>
    </row>
    <row r="415" spans="1:2">
      <c r="A415" t="s">
        <v>561</v>
      </c>
      <c r="B415" s="245" t="s">
        <v>199</v>
      </c>
    </row>
    <row r="416" spans="1:2">
      <c r="A416" t="s">
        <v>561</v>
      </c>
    </row>
    <row r="417" spans="1:2">
      <c r="A417" t="s">
        <v>561</v>
      </c>
    </row>
    <row r="418" spans="1:2">
      <c r="A418" t="s">
        <v>561</v>
      </c>
    </row>
    <row r="419" spans="1:2">
      <c r="A419" t="s">
        <v>561</v>
      </c>
    </row>
    <row r="420" spans="1:2">
      <c r="A420" t="s">
        <v>561</v>
      </c>
    </row>
    <row r="421" spans="1:2">
      <c r="A421" t="s">
        <v>561</v>
      </c>
    </row>
    <row r="422" spans="1:2">
      <c r="A422" t="s">
        <v>561</v>
      </c>
    </row>
    <row r="423" spans="1:2">
      <c r="A423" t="s">
        <v>561</v>
      </c>
    </row>
    <row r="424" spans="1:2">
      <c r="A424" t="s">
        <v>561</v>
      </c>
    </row>
    <row r="425" spans="1:2">
      <c r="A425" t="s">
        <v>561</v>
      </c>
    </row>
    <row r="426" spans="1:2" ht="45">
      <c r="A426" t="s">
        <v>561</v>
      </c>
      <c r="B426" s="245" t="s">
        <v>1202</v>
      </c>
    </row>
    <row r="427" spans="1:2">
      <c r="A427" t="s">
        <v>561</v>
      </c>
    </row>
    <row r="428" spans="1:2">
      <c r="A428" t="s">
        <v>561</v>
      </c>
      <c r="B428" s="245" t="s">
        <v>1050</v>
      </c>
    </row>
    <row r="429" spans="1:2">
      <c r="A429" t="s">
        <v>561</v>
      </c>
      <c r="B429" s="245" t="s">
        <v>203</v>
      </c>
    </row>
    <row r="430" spans="1:2">
      <c r="A430" t="s">
        <v>561</v>
      </c>
    </row>
    <row r="431" spans="1:2" ht="30">
      <c r="A431" t="s">
        <v>561</v>
      </c>
      <c r="B431" s="245" t="s">
        <v>1183</v>
      </c>
    </row>
    <row r="432" spans="1:2">
      <c r="A432" t="s">
        <v>561</v>
      </c>
    </row>
    <row r="433" spans="1:1">
      <c r="A433" t="s">
        <v>561</v>
      </c>
    </row>
    <row r="434" spans="1:1">
      <c r="A434" t="s">
        <v>561</v>
      </c>
    </row>
    <row r="435" spans="1:1">
      <c r="A435" t="s">
        <v>561</v>
      </c>
    </row>
    <row r="436" spans="1:1">
      <c r="A436" t="s">
        <v>561</v>
      </c>
    </row>
  </sheetData>
  <autoFilter ref="A1:B56" xr:uid="{00000000-0009-0000-0000-00003D000000}">
    <sortState ref="A2:B56">
      <sortCondition sortBy="cellColor" ref="A1:A56" dxfId="0"/>
    </sortState>
  </autoFilter>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5" tint="0.79998168889431442"/>
  </sheetPr>
  <dimension ref="A2:G30"/>
  <sheetViews>
    <sheetView topLeftCell="A22" workbookViewId="0">
      <selection activeCell="T24" sqref="T24"/>
    </sheetView>
  </sheetViews>
  <sheetFormatPr baseColWidth="10" defaultColWidth="9.140625" defaultRowHeight="15"/>
  <cols>
    <col min="2" max="2" width="19.28515625" customWidth="1"/>
  </cols>
  <sheetData>
    <row r="2" spans="1:7" ht="15.75" thickBot="1">
      <c r="A2" s="2402" t="s">
        <v>1261</v>
      </c>
      <c r="B2" s="2402"/>
      <c r="C2" s="2402"/>
      <c r="D2" s="2402"/>
      <c r="E2" s="2402"/>
      <c r="F2" s="2402"/>
      <c r="G2" s="932"/>
    </row>
    <row r="3" spans="1:7" ht="26.25" thickTop="1" thickBot="1">
      <c r="A3" s="2403" t="s">
        <v>183</v>
      </c>
      <c r="B3" s="2403"/>
      <c r="C3" s="933" t="s">
        <v>530</v>
      </c>
      <c r="D3" s="933" t="s">
        <v>531</v>
      </c>
      <c r="E3" s="933" t="s">
        <v>532</v>
      </c>
      <c r="F3" s="933" t="s">
        <v>533</v>
      </c>
      <c r="G3" s="932"/>
    </row>
    <row r="4" spans="1:7" ht="15.75" thickTop="1">
      <c r="A4" s="2404" t="s">
        <v>534</v>
      </c>
      <c r="B4" s="934" t="s">
        <v>65</v>
      </c>
      <c r="C4" s="935">
        <v>409</v>
      </c>
      <c r="D4" s="936">
        <v>94.239631336405523</v>
      </c>
      <c r="E4" s="936">
        <v>94.239631336405523</v>
      </c>
      <c r="F4" s="936">
        <v>94.239631336405523</v>
      </c>
      <c r="G4" s="932"/>
    </row>
    <row r="5" spans="1:7">
      <c r="A5" s="2405"/>
      <c r="B5" s="937" t="s">
        <v>649</v>
      </c>
      <c r="C5" s="938">
        <v>1</v>
      </c>
      <c r="D5" s="939">
        <v>0.2304147465437788</v>
      </c>
      <c r="E5" s="939">
        <v>0.2304147465437788</v>
      </c>
      <c r="F5" s="940">
        <v>94.47004608294931</v>
      </c>
      <c r="G5" s="932"/>
    </row>
    <row r="6" spans="1:7" ht="60">
      <c r="A6" s="2405"/>
      <c r="B6" s="937" t="s">
        <v>1262</v>
      </c>
      <c r="C6" s="938">
        <v>1</v>
      </c>
      <c r="D6" s="939">
        <v>0.2304147465437788</v>
      </c>
      <c r="E6" s="939">
        <v>0.2304147465437788</v>
      </c>
      <c r="F6" s="940">
        <v>94.700460829493082</v>
      </c>
      <c r="G6" s="932"/>
    </row>
    <row r="7" spans="1:7" ht="72">
      <c r="A7" s="2405"/>
      <c r="B7" s="937" t="s">
        <v>1263</v>
      </c>
      <c r="C7" s="938">
        <v>1</v>
      </c>
      <c r="D7" s="939">
        <v>0.2304147465437788</v>
      </c>
      <c r="E7" s="939">
        <v>0.2304147465437788</v>
      </c>
      <c r="F7" s="940">
        <v>94.930875576036868</v>
      </c>
      <c r="G7" s="932"/>
    </row>
    <row r="8" spans="1:7" ht="60">
      <c r="A8" s="2405"/>
      <c r="B8" s="937" t="s">
        <v>1264</v>
      </c>
      <c r="C8" s="938">
        <v>1</v>
      </c>
      <c r="D8" s="939">
        <v>0.2304147465437788</v>
      </c>
      <c r="E8" s="939">
        <v>0.2304147465437788</v>
      </c>
      <c r="F8" s="940">
        <v>95.161290322580655</v>
      </c>
      <c r="G8" s="932"/>
    </row>
    <row r="9" spans="1:7" ht="36">
      <c r="A9" s="2405"/>
      <c r="B9" s="937" t="s">
        <v>1265</v>
      </c>
      <c r="C9" s="938">
        <v>1</v>
      </c>
      <c r="D9" s="939">
        <v>0.2304147465437788</v>
      </c>
      <c r="E9" s="939">
        <v>0.2304147465437788</v>
      </c>
      <c r="F9" s="940">
        <v>95.391705069124427</v>
      </c>
      <c r="G9" s="932"/>
    </row>
    <row r="10" spans="1:7" ht="48">
      <c r="A10" s="2405"/>
      <c r="B10" s="937" t="s">
        <v>1266</v>
      </c>
      <c r="C10" s="938">
        <v>1</v>
      </c>
      <c r="D10" s="939">
        <v>0.2304147465437788</v>
      </c>
      <c r="E10" s="939">
        <v>0.2304147465437788</v>
      </c>
      <c r="F10" s="940">
        <v>95.622119815668199</v>
      </c>
      <c r="G10" s="932"/>
    </row>
    <row r="11" spans="1:7" ht="24">
      <c r="A11" s="2405"/>
      <c r="B11" s="937" t="s">
        <v>1267</v>
      </c>
      <c r="C11" s="938">
        <v>1</v>
      </c>
      <c r="D11" s="939">
        <v>0.2304147465437788</v>
      </c>
      <c r="E11" s="939">
        <v>0.2304147465437788</v>
      </c>
      <c r="F11" s="940">
        <v>95.852534562211972</v>
      </c>
      <c r="G11" s="932"/>
    </row>
    <row r="12" spans="1:7" ht="72">
      <c r="A12" s="2405"/>
      <c r="B12" s="937" t="s">
        <v>1268</v>
      </c>
      <c r="C12" s="938">
        <v>1</v>
      </c>
      <c r="D12" s="939">
        <v>0.2304147465437788</v>
      </c>
      <c r="E12" s="939">
        <v>0.2304147465437788</v>
      </c>
      <c r="F12" s="940">
        <v>96.082949308755758</v>
      </c>
      <c r="G12" s="932"/>
    </row>
    <row r="13" spans="1:7" ht="24">
      <c r="A13" s="2405"/>
      <c r="B13" s="937" t="s">
        <v>1269</v>
      </c>
      <c r="C13" s="938">
        <v>1</v>
      </c>
      <c r="D13" s="939">
        <v>0.2304147465437788</v>
      </c>
      <c r="E13" s="939">
        <v>0.2304147465437788</v>
      </c>
      <c r="F13" s="940">
        <v>96.313364055299544</v>
      </c>
      <c r="G13" s="932"/>
    </row>
    <row r="14" spans="1:7" ht="36">
      <c r="A14" s="2405"/>
      <c r="B14" s="937" t="s">
        <v>1270</v>
      </c>
      <c r="C14" s="938">
        <v>1</v>
      </c>
      <c r="D14" s="939">
        <v>0.2304147465437788</v>
      </c>
      <c r="E14" s="939">
        <v>0.2304147465437788</v>
      </c>
      <c r="F14" s="940">
        <v>96.543778801843317</v>
      </c>
      <c r="G14" s="932"/>
    </row>
    <row r="15" spans="1:7" ht="60">
      <c r="A15" s="2405"/>
      <c r="B15" s="937" t="s">
        <v>1271</v>
      </c>
      <c r="C15" s="938">
        <v>1</v>
      </c>
      <c r="D15" s="939">
        <v>0.2304147465437788</v>
      </c>
      <c r="E15" s="939">
        <v>0.2304147465437788</v>
      </c>
      <c r="F15" s="940">
        <v>96.774193548387103</v>
      </c>
      <c r="G15" s="932"/>
    </row>
    <row r="16" spans="1:7" ht="60">
      <c r="A16" s="2405"/>
      <c r="B16" s="937" t="s">
        <v>1272</v>
      </c>
      <c r="C16" s="938">
        <v>1</v>
      </c>
      <c r="D16" s="939">
        <v>0.2304147465437788</v>
      </c>
      <c r="E16" s="939">
        <v>0.2304147465437788</v>
      </c>
      <c r="F16" s="940">
        <v>97.004608294930875</v>
      </c>
      <c r="G16" s="932"/>
    </row>
    <row r="17" spans="1:7" ht="48">
      <c r="A17" s="2405"/>
      <c r="B17" s="937" t="s">
        <v>1273</v>
      </c>
      <c r="C17" s="938">
        <v>1</v>
      </c>
      <c r="D17" s="939">
        <v>0.2304147465437788</v>
      </c>
      <c r="E17" s="939">
        <v>0.2304147465437788</v>
      </c>
      <c r="F17" s="940">
        <v>97.235023041474662</v>
      </c>
      <c r="G17" s="932"/>
    </row>
    <row r="18" spans="1:7" ht="48">
      <c r="A18" s="2405"/>
      <c r="B18" s="937" t="s">
        <v>1274</v>
      </c>
      <c r="C18" s="938">
        <v>1</v>
      </c>
      <c r="D18" s="939">
        <v>0.2304147465437788</v>
      </c>
      <c r="E18" s="939">
        <v>0.2304147465437788</v>
      </c>
      <c r="F18" s="940">
        <v>97.465437788018434</v>
      </c>
      <c r="G18" s="932"/>
    </row>
    <row r="19" spans="1:7" ht="60">
      <c r="A19" s="2405"/>
      <c r="B19" s="937" t="s">
        <v>1275</v>
      </c>
      <c r="C19" s="938">
        <v>1</v>
      </c>
      <c r="D19" s="939">
        <v>0.2304147465437788</v>
      </c>
      <c r="E19" s="939">
        <v>0.2304147465437788</v>
      </c>
      <c r="F19" s="940">
        <v>97.695852534562206</v>
      </c>
      <c r="G19" s="932"/>
    </row>
    <row r="20" spans="1:7" ht="60">
      <c r="A20" s="2405"/>
      <c r="B20" s="937" t="s">
        <v>1276</v>
      </c>
      <c r="C20" s="938">
        <v>1</v>
      </c>
      <c r="D20" s="939">
        <v>0.2304147465437788</v>
      </c>
      <c r="E20" s="939">
        <v>0.2304147465437788</v>
      </c>
      <c r="F20" s="940">
        <v>97.926267281105993</v>
      </c>
      <c r="G20" s="932"/>
    </row>
    <row r="21" spans="1:7" ht="72">
      <c r="A21" s="2405"/>
      <c r="B21" s="937" t="s">
        <v>1277</v>
      </c>
      <c r="C21" s="938">
        <v>1</v>
      </c>
      <c r="D21" s="939">
        <v>0.2304147465437788</v>
      </c>
      <c r="E21" s="939">
        <v>0.2304147465437788</v>
      </c>
      <c r="F21" s="940">
        <v>98.156682027649765</v>
      </c>
      <c r="G21" s="932"/>
    </row>
    <row r="22" spans="1:7" ht="48">
      <c r="A22" s="2405"/>
      <c r="B22" s="937" t="s">
        <v>1278</v>
      </c>
      <c r="C22" s="938">
        <v>1</v>
      </c>
      <c r="D22" s="939">
        <v>0.2304147465437788</v>
      </c>
      <c r="E22" s="939">
        <v>0.2304147465437788</v>
      </c>
      <c r="F22" s="940">
        <v>98.387096774193552</v>
      </c>
      <c r="G22" s="932"/>
    </row>
    <row r="23" spans="1:7" ht="60">
      <c r="A23" s="2405"/>
      <c r="B23" s="937" t="s">
        <v>1279</v>
      </c>
      <c r="C23" s="938">
        <v>1</v>
      </c>
      <c r="D23" s="939">
        <v>0.2304147465437788</v>
      </c>
      <c r="E23" s="939">
        <v>0.2304147465437788</v>
      </c>
      <c r="F23" s="940">
        <v>98.617511520737324</v>
      </c>
      <c r="G23" s="932"/>
    </row>
    <row r="24" spans="1:7" ht="60">
      <c r="A24" s="2405"/>
      <c r="B24" s="937" t="s">
        <v>1280</v>
      </c>
      <c r="C24" s="938">
        <v>1</v>
      </c>
      <c r="D24" s="939">
        <v>0.2304147465437788</v>
      </c>
      <c r="E24" s="939">
        <v>0.2304147465437788</v>
      </c>
      <c r="F24" s="940">
        <v>98.84792626728111</v>
      </c>
      <c r="G24" s="932"/>
    </row>
    <row r="25" spans="1:7" ht="24">
      <c r="A25" s="2405"/>
      <c r="B25" s="937" t="s">
        <v>1281</v>
      </c>
      <c r="C25" s="938">
        <v>1</v>
      </c>
      <c r="D25" s="939">
        <v>0.2304147465437788</v>
      </c>
      <c r="E25" s="939">
        <v>0.2304147465437788</v>
      </c>
      <c r="F25" s="940">
        <v>99.078341013824883</v>
      </c>
      <c r="G25" s="932"/>
    </row>
    <row r="26" spans="1:7" ht="48">
      <c r="A26" s="2405"/>
      <c r="B26" s="937" t="s">
        <v>1282</v>
      </c>
      <c r="C26" s="938">
        <v>1</v>
      </c>
      <c r="D26" s="939">
        <v>0.2304147465437788</v>
      </c>
      <c r="E26" s="939">
        <v>0.2304147465437788</v>
      </c>
      <c r="F26" s="940">
        <v>99.308755760368655</v>
      </c>
      <c r="G26" s="932"/>
    </row>
    <row r="27" spans="1:7" ht="36">
      <c r="A27" s="2405"/>
      <c r="B27" s="937" t="s">
        <v>1283</v>
      </c>
      <c r="C27" s="938">
        <v>1</v>
      </c>
      <c r="D27" s="939">
        <v>0.2304147465437788</v>
      </c>
      <c r="E27" s="939">
        <v>0.2304147465437788</v>
      </c>
      <c r="F27" s="940">
        <v>99.539170506912441</v>
      </c>
      <c r="G27" s="932"/>
    </row>
    <row r="28" spans="1:7" ht="48">
      <c r="A28" s="2405"/>
      <c r="B28" s="937" t="s">
        <v>1284</v>
      </c>
      <c r="C28" s="938">
        <v>1</v>
      </c>
      <c r="D28" s="939">
        <v>0.2304147465437788</v>
      </c>
      <c r="E28" s="939">
        <v>0.2304147465437788</v>
      </c>
      <c r="F28" s="940">
        <v>99.769585253456214</v>
      </c>
      <c r="G28" s="932"/>
    </row>
    <row r="29" spans="1:7" ht="24">
      <c r="A29" s="2405"/>
      <c r="B29" s="937" t="s">
        <v>1285</v>
      </c>
      <c r="C29" s="938">
        <v>1</v>
      </c>
      <c r="D29" s="939">
        <v>0.2304147465437788</v>
      </c>
      <c r="E29" s="939">
        <v>0.2304147465437788</v>
      </c>
      <c r="F29" s="940">
        <v>100</v>
      </c>
      <c r="G29" s="932"/>
    </row>
    <row r="30" spans="1:7" ht="15.75" thickBot="1">
      <c r="A30" s="2406"/>
      <c r="B30" s="941" t="s">
        <v>518</v>
      </c>
      <c r="C30" s="942">
        <v>434</v>
      </c>
      <c r="D30" s="943">
        <v>100</v>
      </c>
      <c r="E30" s="943">
        <v>100</v>
      </c>
      <c r="F30" s="941"/>
      <c r="G30" s="932"/>
    </row>
  </sheetData>
  <mergeCells count="3">
    <mergeCell ref="A2:F2"/>
    <mergeCell ref="A3:B3"/>
    <mergeCell ref="A4:A30"/>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4" tint="0.39997558519241921"/>
  </sheetPr>
  <dimension ref="A4:Z82"/>
  <sheetViews>
    <sheetView topLeftCell="C7" zoomScaleNormal="100" workbookViewId="0">
      <selection activeCell="T24" sqref="T24"/>
    </sheetView>
  </sheetViews>
  <sheetFormatPr baseColWidth="10" defaultColWidth="9.140625" defaultRowHeight="15"/>
  <cols>
    <col min="1" max="2" width="22.7109375" customWidth="1"/>
    <col min="3" max="8" width="13.5703125" customWidth="1"/>
    <col min="9" max="9" width="11.140625" customWidth="1"/>
    <col min="10" max="10" width="10.5703125" customWidth="1"/>
    <col min="11" max="11" width="11.140625" customWidth="1"/>
    <col min="12" max="12" width="10.5703125" customWidth="1"/>
    <col min="13" max="13" width="11.140625" customWidth="1"/>
    <col min="14" max="14" width="10.5703125" customWidth="1"/>
    <col min="17" max="17" width="53.7109375" customWidth="1"/>
    <col min="26" max="26" width="48.42578125" customWidth="1"/>
  </cols>
  <sheetData>
    <row r="4" spans="1:23">
      <c r="W4" s="1313"/>
    </row>
    <row r="6" spans="1:23" ht="15.75" thickBot="1">
      <c r="A6" s="2411" t="s">
        <v>146</v>
      </c>
      <c r="B6" s="2411"/>
      <c r="C6" s="2411"/>
      <c r="D6" s="2411"/>
      <c r="E6" s="2411"/>
      <c r="F6" s="2411"/>
      <c r="G6" s="2411"/>
      <c r="H6" s="2411"/>
      <c r="I6" s="2411"/>
      <c r="J6" s="2411"/>
      <c r="K6" s="2411"/>
      <c r="L6" s="2411"/>
      <c r="M6" s="2411"/>
      <c r="N6" s="2411"/>
      <c r="O6" s="915"/>
    </row>
    <row r="7" spans="1:23" ht="34.5" customHeight="1" thickTop="1">
      <c r="A7" s="2412" t="s">
        <v>183</v>
      </c>
      <c r="B7" s="2412"/>
      <c r="C7" s="2415" t="s">
        <v>1286</v>
      </c>
      <c r="D7" s="2415"/>
      <c r="E7" s="2415"/>
      <c r="F7" s="2415"/>
      <c r="G7" s="2415"/>
      <c r="H7" s="2415"/>
      <c r="I7" s="2415"/>
      <c r="J7" s="2415"/>
      <c r="K7" s="2415"/>
      <c r="L7" s="2415"/>
      <c r="M7" s="2415"/>
      <c r="N7" s="2415"/>
      <c r="O7" s="915"/>
      <c r="R7" s="1328" t="str">
        <f>C8</f>
        <v>Ich arbeitete dort bereits vor Praktikumsbeginn | Lì giá prima del tirocinio</v>
      </c>
      <c r="S7" s="1329" t="str">
        <f>G8</f>
        <v>Ja, eine dauerhafte Beschäftigung | Si, un occupazione continua</v>
      </c>
      <c r="T7" s="1329" t="str">
        <f>E8</f>
        <v>Ja, eine projektbezogene Beschäftigung | Occupazione a progetto</v>
      </c>
      <c r="U7" s="1329" t="str">
        <f>I8</f>
        <v>Anderes | Altro</v>
      </c>
      <c r="V7" s="1329" t="s">
        <v>1619</v>
      </c>
    </row>
    <row r="8" spans="1:23" ht="24.75">
      <c r="A8" s="2413"/>
      <c r="B8" s="2413"/>
      <c r="C8" s="2416" t="s">
        <v>1622</v>
      </c>
      <c r="D8" s="2417"/>
      <c r="E8" s="2416" t="s">
        <v>1621</v>
      </c>
      <c r="F8" s="2417"/>
      <c r="G8" s="2416" t="s">
        <v>1620</v>
      </c>
      <c r="H8" s="2417"/>
      <c r="I8" s="2416" t="s">
        <v>316</v>
      </c>
      <c r="J8" s="2417"/>
      <c r="K8" s="2417" t="s">
        <v>151</v>
      </c>
      <c r="L8" s="2417"/>
      <c r="M8" s="2417" t="s">
        <v>518</v>
      </c>
      <c r="N8" s="2417"/>
      <c r="O8" s="915"/>
      <c r="Q8" s="1328" t="s">
        <v>1474</v>
      </c>
      <c r="R8" s="1357">
        <f>R14*100</f>
        <v>3.2388663967611335</v>
      </c>
      <c r="S8" s="1357">
        <f>S14*100</f>
        <v>4.048582995951417</v>
      </c>
      <c r="T8" s="1357">
        <f>T14*100</f>
        <v>19.838056680161944</v>
      </c>
      <c r="U8" s="1357">
        <f>U14*100</f>
        <v>13.765182186234817</v>
      </c>
      <c r="V8" s="1357">
        <f>V14*100</f>
        <v>59.109311740890689</v>
      </c>
    </row>
    <row r="9" spans="1:23" ht="25.5" thickBot="1">
      <c r="A9" s="2414"/>
      <c r="B9" s="2414"/>
      <c r="C9" s="927" t="s">
        <v>520</v>
      </c>
      <c r="D9" s="927" t="s">
        <v>519</v>
      </c>
      <c r="E9" s="927" t="s">
        <v>520</v>
      </c>
      <c r="F9" s="927" t="s">
        <v>519</v>
      </c>
      <c r="G9" s="927" t="s">
        <v>520</v>
      </c>
      <c r="H9" s="927" t="s">
        <v>519</v>
      </c>
      <c r="I9" s="927" t="s">
        <v>520</v>
      </c>
      <c r="J9" s="927" t="s">
        <v>519</v>
      </c>
      <c r="K9" s="927" t="s">
        <v>520</v>
      </c>
      <c r="L9" s="927" t="s">
        <v>519</v>
      </c>
      <c r="M9" s="927" t="s">
        <v>520</v>
      </c>
      <c r="N9" s="927" t="s">
        <v>519</v>
      </c>
      <c r="O9" s="915"/>
      <c r="Q9" s="1328" t="s">
        <v>1475</v>
      </c>
      <c r="R9" s="1357">
        <f t="shared" ref="R9:V12" si="0">R15*100</f>
        <v>2.083333333333333</v>
      </c>
      <c r="S9" s="1357">
        <f t="shared" si="0"/>
        <v>3.125</v>
      </c>
      <c r="T9" s="1357">
        <f t="shared" si="0"/>
        <v>20.833333333333336</v>
      </c>
      <c r="U9" s="1357">
        <f t="shared" si="0"/>
        <v>14.583333333333334</v>
      </c>
      <c r="V9" s="1357">
        <f t="shared" si="0"/>
        <v>59.375</v>
      </c>
    </row>
    <row r="10" spans="1:23" ht="25.5" thickTop="1">
      <c r="A10" s="2410" t="s">
        <v>392</v>
      </c>
      <c r="B10" s="2410"/>
      <c r="C10" s="928">
        <v>3.0162412993039442E-2</v>
      </c>
      <c r="D10" s="916">
        <v>13</v>
      </c>
      <c r="E10" s="928">
        <v>0.19953596287703015</v>
      </c>
      <c r="F10" s="916">
        <v>86</v>
      </c>
      <c r="G10" s="928">
        <v>3.9443155452436193E-2</v>
      </c>
      <c r="H10" s="916">
        <v>17</v>
      </c>
      <c r="I10" s="928">
        <v>0.14153132250580047</v>
      </c>
      <c r="J10" s="916">
        <v>61</v>
      </c>
      <c r="K10" s="928">
        <v>0.58932714617169368</v>
      </c>
      <c r="L10" s="916">
        <v>254</v>
      </c>
      <c r="M10" s="928">
        <v>1</v>
      </c>
      <c r="N10" s="916">
        <v>431</v>
      </c>
      <c r="O10" s="1379">
        <f>E10+G10</f>
        <v>0.23897911832946633</v>
      </c>
      <c r="Q10" s="1328" t="s">
        <v>1476</v>
      </c>
      <c r="R10" s="1357">
        <f t="shared" si="0"/>
        <v>2.1276595744680851</v>
      </c>
      <c r="S10" s="1357">
        <f t="shared" si="0"/>
        <v>2.1276595744680851</v>
      </c>
      <c r="T10" s="1357">
        <f t="shared" si="0"/>
        <v>8.5106382978723403</v>
      </c>
      <c r="U10" s="1357">
        <f t="shared" si="0"/>
        <v>17.021276595744681</v>
      </c>
      <c r="V10" s="1357">
        <f t="shared" si="0"/>
        <v>70.212765957446805</v>
      </c>
    </row>
    <row r="11" spans="1:23" ht="24.75">
      <c r="A11" s="2408" t="s">
        <v>8</v>
      </c>
      <c r="B11" s="1358" t="s">
        <v>397</v>
      </c>
      <c r="C11" s="1359">
        <v>3.2388663967611336E-2</v>
      </c>
      <c r="D11" s="1360">
        <v>8</v>
      </c>
      <c r="E11" s="1359">
        <v>0.19838056680161945</v>
      </c>
      <c r="F11" s="1360">
        <v>49</v>
      </c>
      <c r="G11" s="1359">
        <v>4.048582995951417E-2</v>
      </c>
      <c r="H11" s="1360">
        <v>10</v>
      </c>
      <c r="I11" s="1359">
        <v>0.13765182186234817</v>
      </c>
      <c r="J11" s="1360">
        <v>34</v>
      </c>
      <c r="K11" s="1359">
        <v>0.59109311740890691</v>
      </c>
      <c r="L11" s="1360">
        <v>146</v>
      </c>
      <c r="M11" s="1359">
        <v>1</v>
      </c>
      <c r="N11" s="1360">
        <v>247</v>
      </c>
      <c r="O11" s="1379">
        <f t="shared" ref="O11:O17" si="1">E11+G11</f>
        <v>0.23886639676113361</v>
      </c>
      <c r="Q11" s="1328" t="s">
        <v>1609</v>
      </c>
      <c r="R11" s="1357">
        <f t="shared" si="0"/>
        <v>5.5555555555555554</v>
      </c>
      <c r="S11" s="1357">
        <f t="shared" si="0"/>
        <v>8.3333333333333321</v>
      </c>
      <c r="T11" s="1357">
        <f t="shared" si="0"/>
        <v>30.555555555555557</v>
      </c>
      <c r="U11" s="1357">
        <f t="shared" si="0"/>
        <v>13.888888888888889</v>
      </c>
      <c r="V11" s="1357">
        <f t="shared" si="0"/>
        <v>41.666666666666671</v>
      </c>
    </row>
    <row r="12" spans="1:23" ht="24.75">
      <c r="A12" s="2408"/>
      <c r="B12" s="1358" t="s">
        <v>395</v>
      </c>
      <c r="C12" s="1359">
        <v>2.0833333333333329E-2</v>
      </c>
      <c r="D12" s="1360">
        <v>2</v>
      </c>
      <c r="E12" s="1359">
        <v>0.20833333333333337</v>
      </c>
      <c r="F12" s="1360">
        <v>20</v>
      </c>
      <c r="G12" s="1359">
        <v>3.125E-2</v>
      </c>
      <c r="H12" s="1360">
        <v>3</v>
      </c>
      <c r="I12" s="1359">
        <v>0.14583333333333334</v>
      </c>
      <c r="J12" s="1360">
        <v>14</v>
      </c>
      <c r="K12" s="1359">
        <v>0.59375</v>
      </c>
      <c r="L12" s="1360">
        <v>57</v>
      </c>
      <c r="M12" s="1359">
        <v>1</v>
      </c>
      <c r="N12" s="1360">
        <v>96</v>
      </c>
      <c r="O12" s="1379">
        <f t="shared" si="1"/>
        <v>0.23958333333333337</v>
      </c>
      <c r="Q12" s="1328" t="s">
        <v>1478</v>
      </c>
      <c r="R12" s="1357">
        <f t="shared" si="0"/>
        <v>0</v>
      </c>
      <c r="S12" s="1357">
        <f t="shared" si="0"/>
        <v>0</v>
      </c>
      <c r="T12" s="1357">
        <f t="shared" si="0"/>
        <v>40</v>
      </c>
      <c r="U12" s="1357">
        <f t="shared" si="0"/>
        <v>0</v>
      </c>
      <c r="V12" s="1357">
        <f t="shared" si="0"/>
        <v>60</v>
      </c>
    </row>
    <row r="13" spans="1:23">
      <c r="A13" s="2408"/>
      <c r="B13" s="1358" t="s">
        <v>393</v>
      </c>
      <c r="C13" s="1359">
        <v>2.1276595744680851E-2</v>
      </c>
      <c r="D13" s="1360">
        <v>1</v>
      </c>
      <c r="E13" s="1359">
        <v>8.5106382978723402E-2</v>
      </c>
      <c r="F13" s="1360">
        <v>4</v>
      </c>
      <c r="G13" s="1359">
        <v>2.1276595744680851E-2</v>
      </c>
      <c r="H13" s="1360">
        <v>1</v>
      </c>
      <c r="I13" s="1359">
        <v>0.1702127659574468</v>
      </c>
      <c r="J13" s="1360">
        <v>8</v>
      </c>
      <c r="K13" s="1359">
        <v>0.7021276595744681</v>
      </c>
      <c r="L13" s="1360">
        <v>33</v>
      </c>
      <c r="M13" s="1359">
        <v>1</v>
      </c>
      <c r="N13" s="1360">
        <v>47</v>
      </c>
      <c r="O13" s="1379">
        <f t="shared" si="1"/>
        <v>0.10638297872340426</v>
      </c>
      <c r="Q13" s="1327"/>
      <c r="R13" s="1327"/>
      <c r="S13" s="1327"/>
      <c r="T13" s="1327"/>
      <c r="U13" s="1327"/>
    </row>
    <row r="14" spans="1:23">
      <c r="A14" s="2408"/>
      <c r="B14" s="1358" t="s">
        <v>394</v>
      </c>
      <c r="C14" s="1359">
        <v>5.5555555555555552E-2</v>
      </c>
      <c r="D14" s="1360">
        <v>2</v>
      </c>
      <c r="E14" s="1359">
        <v>0.30555555555555558</v>
      </c>
      <c r="F14" s="1360">
        <v>11</v>
      </c>
      <c r="G14" s="1359">
        <v>8.3333333333333315E-2</v>
      </c>
      <c r="H14" s="1360">
        <v>3</v>
      </c>
      <c r="I14" s="1359">
        <v>0.1388888888888889</v>
      </c>
      <c r="J14" s="1360">
        <v>5</v>
      </c>
      <c r="K14" s="1359">
        <v>0.41666666666666674</v>
      </c>
      <c r="L14" s="1360">
        <v>15</v>
      </c>
      <c r="M14" s="1359">
        <v>1</v>
      </c>
      <c r="N14" s="1360">
        <v>36</v>
      </c>
      <c r="O14" s="1379">
        <f t="shared" si="1"/>
        <v>0.3888888888888889</v>
      </c>
      <c r="R14" s="1357">
        <v>3.2388663967611336E-2</v>
      </c>
      <c r="S14">
        <v>4.048582995951417E-2</v>
      </c>
      <c r="T14">
        <v>0.19838056680161945</v>
      </c>
      <c r="U14">
        <v>0.13765182186234817</v>
      </c>
      <c r="V14" s="1359">
        <v>0.59109311740890691</v>
      </c>
    </row>
    <row r="15" spans="1:23">
      <c r="A15" s="2408"/>
      <c r="B15" s="1358" t="s">
        <v>396</v>
      </c>
      <c r="C15" s="1359">
        <v>0</v>
      </c>
      <c r="D15" s="1360">
        <v>0</v>
      </c>
      <c r="E15" s="1359">
        <v>0.4</v>
      </c>
      <c r="F15" s="1360">
        <v>2</v>
      </c>
      <c r="G15" s="1359">
        <v>0</v>
      </c>
      <c r="H15" s="1360">
        <v>0</v>
      </c>
      <c r="I15" s="1359">
        <v>0</v>
      </c>
      <c r="J15" s="1360">
        <v>0</v>
      </c>
      <c r="K15" s="1359">
        <v>0.6</v>
      </c>
      <c r="L15" s="1360">
        <v>3</v>
      </c>
      <c r="M15" s="1359">
        <v>1</v>
      </c>
      <c r="N15" s="1360">
        <v>5</v>
      </c>
      <c r="O15" s="1379">
        <f t="shared" si="1"/>
        <v>0.4</v>
      </c>
      <c r="R15" s="1357">
        <v>2.0833333333333329E-2</v>
      </c>
      <c r="S15">
        <v>3.125E-2</v>
      </c>
      <c r="T15">
        <v>0.20833333333333337</v>
      </c>
      <c r="U15">
        <v>0.14583333333333334</v>
      </c>
      <c r="V15" s="1359">
        <v>0.59375</v>
      </c>
    </row>
    <row r="16" spans="1:23">
      <c r="A16" s="2408" t="s">
        <v>9</v>
      </c>
      <c r="B16" s="917" t="s">
        <v>11</v>
      </c>
      <c r="C16" s="929">
        <v>2.6178010471204188E-2</v>
      </c>
      <c r="D16" s="918">
        <v>10</v>
      </c>
      <c r="E16" s="929">
        <v>0.20942408376963351</v>
      </c>
      <c r="F16" s="918">
        <v>80</v>
      </c>
      <c r="G16" s="929">
        <v>3.6649214659685861E-2</v>
      </c>
      <c r="H16" s="918">
        <v>14</v>
      </c>
      <c r="I16" s="929">
        <v>0.13089005235602094</v>
      </c>
      <c r="J16" s="918">
        <v>50</v>
      </c>
      <c r="K16" s="929">
        <v>0.59685863874345546</v>
      </c>
      <c r="L16" s="918">
        <v>228</v>
      </c>
      <c r="M16" s="929">
        <v>1</v>
      </c>
      <c r="N16" s="918">
        <v>382</v>
      </c>
      <c r="O16" s="1379">
        <f>E16+G16</f>
        <v>0.24607329842931935</v>
      </c>
      <c r="R16" s="1357">
        <v>2.1276595744680851E-2</v>
      </c>
      <c r="S16">
        <v>2.1276595744680851E-2</v>
      </c>
      <c r="T16">
        <v>8.5106382978723402E-2</v>
      </c>
      <c r="U16">
        <v>0.1702127659574468</v>
      </c>
      <c r="V16" s="1359">
        <v>0.7021276595744681</v>
      </c>
    </row>
    <row r="17" spans="1:22">
      <c r="A17" s="2408"/>
      <c r="B17" s="917" t="s">
        <v>10</v>
      </c>
      <c r="C17" s="929">
        <v>6.1224489795918366E-2</v>
      </c>
      <c r="D17" s="918">
        <v>3</v>
      </c>
      <c r="E17" s="929">
        <v>0.12244897959183673</v>
      </c>
      <c r="F17" s="918">
        <v>6</v>
      </c>
      <c r="G17" s="929">
        <v>6.1224489795918366E-2</v>
      </c>
      <c r="H17" s="918">
        <v>3</v>
      </c>
      <c r="I17" s="929">
        <v>0.22448979591836735</v>
      </c>
      <c r="J17" s="918">
        <v>11</v>
      </c>
      <c r="K17" s="929">
        <v>0.53061224489795922</v>
      </c>
      <c r="L17" s="918">
        <v>26</v>
      </c>
      <c r="M17" s="929">
        <v>1</v>
      </c>
      <c r="N17" s="918">
        <v>49</v>
      </c>
      <c r="O17" s="1379">
        <f t="shared" si="1"/>
        <v>0.18367346938775508</v>
      </c>
      <c r="R17" s="1357">
        <v>5.5555555555555552E-2</v>
      </c>
      <c r="S17">
        <v>8.3333333333333315E-2</v>
      </c>
      <c r="T17">
        <v>0.30555555555555558</v>
      </c>
      <c r="U17">
        <v>0.1388888888888889</v>
      </c>
      <c r="V17" s="1359">
        <v>0.41666666666666674</v>
      </c>
    </row>
    <row r="18" spans="1:22">
      <c r="A18" s="2408" t="s">
        <v>521</v>
      </c>
      <c r="B18" s="917" t="s">
        <v>12</v>
      </c>
      <c r="C18" s="929">
        <v>0</v>
      </c>
      <c r="D18" s="918">
        <v>0</v>
      </c>
      <c r="E18" s="929">
        <v>0.30434782608695654</v>
      </c>
      <c r="F18" s="918">
        <v>7</v>
      </c>
      <c r="G18" s="929">
        <v>0</v>
      </c>
      <c r="H18" s="918">
        <v>0</v>
      </c>
      <c r="I18" s="929">
        <v>0</v>
      </c>
      <c r="J18" s="918">
        <v>0</v>
      </c>
      <c r="K18" s="929">
        <v>0.69565217391304346</v>
      </c>
      <c r="L18" s="918">
        <v>16</v>
      </c>
      <c r="M18" s="929">
        <v>1</v>
      </c>
      <c r="N18" s="918">
        <v>23</v>
      </c>
      <c r="O18" s="915"/>
      <c r="R18" s="1357">
        <v>0</v>
      </c>
      <c r="S18">
        <v>0</v>
      </c>
      <c r="T18">
        <v>0.4</v>
      </c>
      <c r="U18">
        <v>0</v>
      </c>
      <c r="V18" s="1359">
        <v>0.6</v>
      </c>
    </row>
    <row r="19" spans="1:22" ht="48">
      <c r="A19" s="2408"/>
      <c r="B19" s="917" t="s">
        <v>13</v>
      </c>
      <c r="C19" s="929">
        <v>3.1862745098039214E-2</v>
      </c>
      <c r="D19" s="918">
        <v>13</v>
      </c>
      <c r="E19" s="929">
        <v>0.19362745098039216</v>
      </c>
      <c r="F19" s="918">
        <v>79</v>
      </c>
      <c r="G19" s="929">
        <v>4.1666666666666657E-2</v>
      </c>
      <c r="H19" s="918">
        <v>17</v>
      </c>
      <c r="I19" s="929">
        <v>0.14950980392156862</v>
      </c>
      <c r="J19" s="918">
        <v>61</v>
      </c>
      <c r="K19" s="929">
        <v>0.58333333333333337</v>
      </c>
      <c r="L19" s="918">
        <v>238</v>
      </c>
      <c r="M19" s="929">
        <v>1</v>
      </c>
      <c r="N19" s="918">
        <v>408</v>
      </c>
      <c r="O19" s="915"/>
    </row>
    <row r="20" spans="1:22">
      <c r="A20" s="2408" t="s">
        <v>14</v>
      </c>
      <c r="B20" s="917" t="s">
        <v>15</v>
      </c>
      <c r="C20" s="929">
        <v>2.9850746268656712E-2</v>
      </c>
      <c r="D20" s="918">
        <v>2</v>
      </c>
      <c r="E20" s="929">
        <v>0.1044776119402985</v>
      </c>
      <c r="F20" s="918">
        <v>7</v>
      </c>
      <c r="G20" s="929">
        <v>5.9701492537313425E-2</v>
      </c>
      <c r="H20" s="918">
        <v>4</v>
      </c>
      <c r="I20" s="929">
        <v>0.13432835820895522</v>
      </c>
      <c r="J20" s="918">
        <v>9</v>
      </c>
      <c r="K20" s="929">
        <v>0.67164179104477606</v>
      </c>
      <c r="L20" s="918">
        <v>45</v>
      </c>
      <c r="M20" s="929">
        <v>1</v>
      </c>
      <c r="N20" s="918">
        <v>67</v>
      </c>
      <c r="O20" s="915"/>
    </row>
    <row r="21" spans="1:22" ht="24">
      <c r="A21" s="2408"/>
      <c r="B21" s="917" t="s">
        <v>16</v>
      </c>
      <c r="C21" s="929">
        <v>3.007518796992481E-2</v>
      </c>
      <c r="D21" s="918">
        <v>4</v>
      </c>
      <c r="E21" s="929">
        <v>0.2030075187969925</v>
      </c>
      <c r="F21" s="918">
        <v>27</v>
      </c>
      <c r="G21" s="929">
        <v>2.2556390977443604E-2</v>
      </c>
      <c r="H21" s="918">
        <v>3</v>
      </c>
      <c r="I21" s="929">
        <v>0.15037593984962405</v>
      </c>
      <c r="J21" s="918">
        <v>20</v>
      </c>
      <c r="K21" s="929">
        <v>0.59398496240601506</v>
      </c>
      <c r="L21" s="918">
        <v>79</v>
      </c>
      <c r="M21" s="929">
        <v>1</v>
      </c>
      <c r="N21" s="918">
        <v>133</v>
      </c>
      <c r="O21" s="915"/>
    </row>
    <row r="22" spans="1:22" ht="24">
      <c r="A22" s="2408"/>
      <c r="B22" s="917" t="s">
        <v>17</v>
      </c>
      <c r="C22" s="929">
        <v>4.1322314049586778E-2</v>
      </c>
      <c r="D22" s="918">
        <v>5</v>
      </c>
      <c r="E22" s="929">
        <v>0.2231404958677686</v>
      </c>
      <c r="F22" s="918">
        <v>27</v>
      </c>
      <c r="G22" s="929">
        <v>2.4793388429752067E-2</v>
      </c>
      <c r="H22" s="918">
        <v>3</v>
      </c>
      <c r="I22" s="929">
        <v>0.12396694214876033</v>
      </c>
      <c r="J22" s="918">
        <v>15</v>
      </c>
      <c r="K22" s="929">
        <v>0.58677685950413228</v>
      </c>
      <c r="L22" s="918">
        <v>71</v>
      </c>
      <c r="M22" s="929">
        <v>1</v>
      </c>
      <c r="N22" s="918">
        <v>121</v>
      </c>
      <c r="O22" s="915"/>
    </row>
    <row r="23" spans="1:22">
      <c r="A23" s="2408"/>
      <c r="B23" s="917" t="s">
        <v>18</v>
      </c>
      <c r="C23" s="929">
        <v>1.8181818181818181E-2</v>
      </c>
      <c r="D23" s="918">
        <v>2</v>
      </c>
      <c r="E23" s="929">
        <v>0.22727272727272727</v>
      </c>
      <c r="F23" s="918">
        <v>25</v>
      </c>
      <c r="G23" s="929">
        <v>6.363636363636363E-2</v>
      </c>
      <c r="H23" s="918">
        <v>7</v>
      </c>
      <c r="I23" s="929">
        <v>0.15454545454545454</v>
      </c>
      <c r="J23" s="918">
        <v>17</v>
      </c>
      <c r="K23" s="929">
        <v>0.53636363636363638</v>
      </c>
      <c r="L23" s="918">
        <v>59</v>
      </c>
      <c r="M23" s="929">
        <v>1</v>
      </c>
      <c r="N23" s="918">
        <v>110</v>
      </c>
      <c r="O23" s="915"/>
    </row>
    <row r="24" spans="1:22">
      <c r="A24" s="2408" t="s">
        <v>525</v>
      </c>
      <c r="B24" s="917" t="s">
        <v>223</v>
      </c>
      <c r="C24" s="929">
        <v>4.2654028436018961E-2</v>
      </c>
      <c r="D24" s="918">
        <v>9</v>
      </c>
      <c r="E24" s="929">
        <v>0.18483412322274881</v>
      </c>
      <c r="F24" s="918">
        <v>39</v>
      </c>
      <c r="G24" s="929">
        <v>6.1611374407582936E-2</v>
      </c>
      <c r="H24" s="918">
        <v>13</v>
      </c>
      <c r="I24" s="929">
        <v>0.11848341232227488</v>
      </c>
      <c r="J24" s="918">
        <v>25</v>
      </c>
      <c r="K24" s="929">
        <v>0.59241706161137442</v>
      </c>
      <c r="L24" s="918">
        <v>125</v>
      </c>
      <c r="M24" s="929">
        <v>1</v>
      </c>
      <c r="N24" s="918">
        <v>211</v>
      </c>
      <c r="O24" s="915"/>
    </row>
    <row r="25" spans="1:22">
      <c r="A25" s="2408"/>
      <c r="B25" s="917" t="s">
        <v>27</v>
      </c>
      <c r="C25" s="929">
        <v>1.2195121951219513E-2</v>
      </c>
      <c r="D25" s="918">
        <v>2</v>
      </c>
      <c r="E25" s="929">
        <v>0.20121951219512199</v>
      </c>
      <c r="F25" s="918">
        <v>33</v>
      </c>
      <c r="G25" s="929">
        <v>1.2195121951219513E-2</v>
      </c>
      <c r="H25" s="918">
        <v>2</v>
      </c>
      <c r="I25" s="929">
        <v>0.15853658536585366</v>
      </c>
      <c r="J25" s="918">
        <v>26</v>
      </c>
      <c r="K25" s="929">
        <v>0.61585365853658536</v>
      </c>
      <c r="L25" s="918">
        <v>101</v>
      </c>
      <c r="M25" s="929">
        <v>1</v>
      </c>
      <c r="N25" s="918">
        <v>164</v>
      </c>
      <c r="O25" s="915"/>
    </row>
    <row r="26" spans="1:22">
      <c r="A26" s="2408"/>
      <c r="B26" s="917" t="s">
        <v>526</v>
      </c>
      <c r="C26" s="929">
        <v>2.1276595744680851E-2</v>
      </c>
      <c r="D26" s="918">
        <v>1</v>
      </c>
      <c r="E26" s="929">
        <v>0.21276595744680851</v>
      </c>
      <c r="F26" s="918">
        <v>10</v>
      </c>
      <c r="G26" s="929">
        <v>4.2553191489361701E-2</v>
      </c>
      <c r="H26" s="918">
        <v>2</v>
      </c>
      <c r="I26" s="929">
        <v>0.19148936170212769</v>
      </c>
      <c r="J26" s="918">
        <v>9</v>
      </c>
      <c r="K26" s="929">
        <v>0.53191489361702127</v>
      </c>
      <c r="L26" s="918">
        <v>25</v>
      </c>
      <c r="M26" s="929">
        <v>1</v>
      </c>
      <c r="N26" s="918">
        <v>47</v>
      </c>
      <c r="O26" s="915"/>
    </row>
    <row r="27" spans="1:22">
      <c r="A27" s="2408"/>
      <c r="B27" s="917" t="s">
        <v>527</v>
      </c>
      <c r="C27" s="929">
        <v>0.1111111111111111</v>
      </c>
      <c r="D27" s="918">
        <v>1</v>
      </c>
      <c r="E27" s="929">
        <v>0.44444444444444442</v>
      </c>
      <c r="F27" s="918">
        <v>4</v>
      </c>
      <c r="G27" s="929">
        <v>0</v>
      </c>
      <c r="H27" s="918">
        <v>0</v>
      </c>
      <c r="I27" s="929">
        <v>0.1111111111111111</v>
      </c>
      <c r="J27" s="918">
        <v>1</v>
      </c>
      <c r="K27" s="929">
        <v>0.33333333333333326</v>
      </c>
      <c r="L27" s="918">
        <v>3</v>
      </c>
      <c r="M27" s="929">
        <v>1</v>
      </c>
      <c r="N27" s="918">
        <v>9</v>
      </c>
      <c r="O27" s="915"/>
    </row>
    <row r="28" spans="1:22">
      <c r="A28" s="2408" t="s">
        <v>24</v>
      </c>
      <c r="B28" s="917" t="s">
        <v>27</v>
      </c>
      <c r="C28" s="929">
        <v>3.0303030303030304E-2</v>
      </c>
      <c r="D28" s="918">
        <v>11</v>
      </c>
      <c r="E28" s="929">
        <v>0.19559228650137739</v>
      </c>
      <c r="F28" s="918">
        <v>71</v>
      </c>
      <c r="G28" s="929">
        <v>4.1322314049586778E-2</v>
      </c>
      <c r="H28" s="918">
        <v>15</v>
      </c>
      <c r="I28" s="929">
        <v>0.13223140495867769</v>
      </c>
      <c r="J28" s="918">
        <v>48</v>
      </c>
      <c r="K28" s="929">
        <v>0.60055096418732778</v>
      </c>
      <c r="L28" s="918">
        <v>218</v>
      </c>
      <c r="M28" s="929">
        <v>1</v>
      </c>
      <c r="N28" s="918">
        <v>363</v>
      </c>
      <c r="O28" s="915"/>
    </row>
    <row r="29" spans="1:22">
      <c r="A29" s="2408"/>
      <c r="B29" s="917" t="s">
        <v>26</v>
      </c>
      <c r="C29" s="929">
        <v>2.0408163265306124E-2</v>
      </c>
      <c r="D29" s="918">
        <v>1</v>
      </c>
      <c r="E29" s="929">
        <v>0.20408163265306123</v>
      </c>
      <c r="F29" s="918">
        <v>10</v>
      </c>
      <c r="G29" s="929">
        <v>4.0816326530612249E-2</v>
      </c>
      <c r="H29" s="918">
        <v>2</v>
      </c>
      <c r="I29" s="929">
        <v>0.22448979591836735</v>
      </c>
      <c r="J29" s="918">
        <v>11</v>
      </c>
      <c r="K29" s="929">
        <v>0.51020408163265307</v>
      </c>
      <c r="L29" s="918">
        <v>25</v>
      </c>
      <c r="M29" s="929">
        <v>1</v>
      </c>
      <c r="N29" s="918">
        <v>49</v>
      </c>
      <c r="O29" s="915"/>
    </row>
    <row r="30" spans="1:22">
      <c r="A30" s="2408"/>
      <c r="B30" s="917" t="s">
        <v>25</v>
      </c>
      <c r="C30" s="929">
        <v>5.2631578947368418E-2</v>
      </c>
      <c r="D30" s="918">
        <v>1</v>
      </c>
      <c r="E30" s="929">
        <v>0.26315789473684209</v>
      </c>
      <c r="F30" s="918">
        <v>5</v>
      </c>
      <c r="G30" s="929">
        <v>0</v>
      </c>
      <c r="H30" s="918">
        <v>0</v>
      </c>
      <c r="I30" s="929">
        <v>0.10526315789473684</v>
      </c>
      <c r="J30" s="918">
        <v>2</v>
      </c>
      <c r="K30" s="929">
        <v>0.57894736842105265</v>
      </c>
      <c r="L30" s="918">
        <v>11</v>
      </c>
      <c r="M30" s="929">
        <v>1</v>
      </c>
      <c r="N30" s="918">
        <v>19</v>
      </c>
      <c r="O30" s="915"/>
    </row>
    <row r="31" spans="1:22">
      <c r="A31" s="2408" t="s">
        <v>522</v>
      </c>
      <c r="B31" s="917" t="s">
        <v>29</v>
      </c>
      <c r="C31" s="929">
        <v>4.3902439024390241E-2</v>
      </c>
      <c r="D31" s="918">
        <v>9</v>
      </c>
      <c r="E31" s="929">
        <v>0.2</v>
      </c>
      <c r="F31" s="918">
        <v>41</v>
      </c>
      <c r="G31" s="929">
        <v>5.365853658536586E-2</v>
      </c>
      <c r="H31" s="918">
        <v>11</v>
      </c>
      <c r="I31" s="929">
        <v>0.13658536585365855</v>
      </c>
      <c r="J31" s="918">
        <v>28</v>
      </c>
      <c r="K31" s="929">
        <v>0.56585365853658531</v>
      </c>
      <c r="L31" s="918">
        <v>116</v>
      </c>
      <c r="M31" s="929">
        <v>1</v>
      </c>
      <c r="N31" s="918">
        <v>205</v>
      </c>
      <c r="O31" s="915"/>
    </row>
    <row r="32" spans="1:22">
      <c r="A32" s="2408"/>
      <c r="B32" s="917" t="s">
        <v>30</v>
      </c>
      <c r="C32" s="929">
        <v>0</v>
      </c>
      <c r="D32" s="918">
        <v>0</v>
      </c>
      <c r="E32" s="929">
        <v>0.3125</v>
      </c>
      <c r="F32" s="918">
        <v>5</v>
      </c>
      <c r="G32" s="929">
        <v>0</v>
      </c>
      <c r="H32" s="918">
        <v>0</v>
      </c>
      <c r="I32" s="929">
        <v>0.125</v>
      </c>
      <c r="J32" s="918">
        <v>2</v>
      </c>
      <c r="K32" s="929">
        <v>0.5625</v>
      </c>
      <c r="L32" s="918">
        <v>9</v>
      </c>
      <c r="M32" s="929">
        <v>1</v>
      </c>
      <c r="N32" s="918">
        <v>16</v>
      </c>
      <c r="O32" s="915"/>
    </row>
    <row r="33" spans="1:26">
      <c r="A33" s="2408"/>
      <c r="B33" s="917" t="s">
        <v>31</v>
      </c>
      <c r="C33" s="929">
        <v>1.9047619047619049E-2</v>
      </c>
      <c r="D33" s="918">
        <v>4</v>
      </c>
      <c r="E33" s="929">
        <v>0.19047619047619047</v>
      </c>
      <c r="F33" s="918">
        <v>40</v>
      </c>
      <c r="G33" s="929">
        <v>2.8571428571428571E-2</v>
      </c>
      <c r="H33" s="918">
        <v>6</v>
      </c>
      <c r="I33" s="929">
        <v>0.14761904761904762</v>
      </c>
      <c r="J33" s="918">
        <v>31</v>
      </c>
      <c r="K33" s="929">
        <v>0.61428571428571432</v>
      </c>
      <c r="L33" s="918">
        <v>129</v>
      </c>
      <c r="M33" s="929">
        <v>1</v>
      </c>
      <c r="N33" s="918">
        <v>210</v>
      </c>
      <c r="O33" s="915"/>
    </row>
    <row r="34" spans="1:26">
      <c r="A34" s="2408" t="s">
        <v>523</v>
      </c>
      <c r="B34" s="917" t="s">
        <v>34</v>
      </c>
      <c r="C34" s="929">
        <v>2.5735294117647058E-2</v>
      </c>
      <c r="D34" s="918">
        <v>7</v>
      </c>
      <c r="E34" s="929">
        <v>0.22058823529411764</v>
      </c>
      <c r="F34" s="918">
        <v>60</v>
      </c>
      <c r="G34" s="929">
        <v>2.5735294117647058E-2</v>
      </c>
      <c r="H34" s="918">
        <v>7</v>
      </c>
      <c r="I34" s="929">
        <v>0.13970588235294118</v>
      </c>
      <c r="J34" s="918">
        <v>38</v>
      </c>
      <c r="K34" s="929">
        <v>0.58823529411764708</v>
      </c>
      <c r="L34" s="918">
        <v>160</v>
      </c>
      <c r="M34" s="929">
        <v>1</v>
      </c>
      <c r="N34" s="918">
        <v>272</v>
      </c>
      <c r="O34" s="915"/>
    </row>
    <row r="35" spans="1:26">
      <c r="A35" s="2408"/>
      <c r="B35" s="917" t="s">
        <v>33</v>
      </c>
      <c r="C35" s="929">
        <v>3.7735849056603772E-2</v>
      </c>
      <c r="D35" s="918">
        <v>6</v>
      </c>
      <c r="E35" s="929">
        <v>0.16352201257861634</v>
      </c>
      <c r="F35" s="918">
        <v>26</v>
      </c>
      <c r="G35" s="929">
        <v>6.2893081761006289E-2</v>
      </c>
      <c r="H35" s="918">
        <v>10</v>
      </c>
      <c r="I35" s="929">
        <v>0.14465408805031446</v>
      </c>
      <c r="J35" s="918">
        <v>23</v>
      </c>
      <c r="K35" s="929">
        <v>0.5911949685534591</v>
      </c>
      <c r="L35" s="918">
        <v>94</v>
      </c>
      <c r="M35" s="929">
        <v>1</v>
      </c>
      <c r="N35" s="918">
        <v>159</v>
      </c>
      <c r="O35" s="915"/>
    </row>
    <row r="36" spans="1:26">
      <c r="A36" s="2408" t="s">
        <v>517</v>
      </c>
      <c r="B36" s="917" t="s">
        <v>39</v>
      </c>
      <c r="C36" s="929">
        <v>4.0145985401459854E-2</v>
      </c>
      <c r="D36" s="918">
        <v>11</v>
      </c>
      <c r="E36" s="929">
        <v>0.21532846715328463</v>
      </c>
      <c r="F36" s="918">
        <v>59</v>
      </c>
      <c r="G36" s="929">
        <v>4.7445255474452545E-2</v>
      </c>
      <c r="H36" s="918">
        <v>13</v>
      </c>
      <c r="I36" s="929">
        <v>0.12408759124087591</v>
      </c>
      <c r="J36" s="918">
        <v>34</v>
      </c>
      <c r="K36" s="929">
        <v>0.57299270072992703</v>
      </c>
      <c r="L36" s="918">
        <v>157</v>
      </c>
      <c r="M36" s="929">
        <v>1</v>
      </c>
      <c r="N36" s="918">
        <v>274</v>
      </c>
      <c r="O36" s="1379">
        <f t="shared" ref="O36:O39" si="2">E36+G36</f>
        <v>0.26277372262773718</v>
      </c>
    </row>
    <row r="37" spans="1:26">
      <c r="A37" s="2408"/>
      <c r="B37" s="917" t="s">
        <v>36</v>
      </c>
      <c r="C37" s="929">
        <v>2.3255813953488372E-2</v>
      </c>
      <c r="D37" s="918">
        <v>2</v>
      </c>
      <c r="E37" s="929">
        <v>0.16279069767441862</v>
      </c>
      <c r="F37" s="918">
        <v>14</v>
      </c>
      <c r="G37" s="929">
        <v>2.3255813953488372E-2</v>
      </c>
      <c r="H37" s="918">
        <v>2</v>
      </c>
      <c r="I37" s="929">
        <v>0.16279069767441862</v>
      </c>
      <c r="J37" s="918">
        <v>14</v>
      </c>
      <c r="K37" s="929">
        <v>0.62790697674418605</v>
      </c>
      <c r="L37" s="918">
        <v>54</v>
      </c>
      <c r="M37" s="929">
        <v>1</v>
      </c>
      <c r="N37" s="918">
        <v>86</v>
      </c>
      <c r="O37" s="1379">
        <f t="shared" si="2"/>
        <v>0.18604651162790697</v>
      </c>
    </row>
    <row r="38" spans="1:26" ht="24">
      <c r="A38" s="2408"/>
      <c r="B38" s="917" t="s">
        <v>37</v>
      </c>
      <c r="C38" s="929">
        <v>0</v>
      </c>
      <c r="D38" s="918">
        <v>0</v>
      </c>
      <c r="E38" s="929">
        <v>0.21276595744680851</v>
      </c>
      <c r="F38" s="918">
        <v>10</v>
      </c>
      <c r="G38" s="929">
        <v>4.2553191489361701E-2</v>
      </c>
      <c r="H38" s="918">
        <v>2</v>
      </c>
      <c r="I38" s="929">
        <v>0.19148936170212769</v>
      </c>
      <c r="J38" s="918">
        <v>9</v>
      </c>
      <c r="K38" s="929">
        <v>0.55319148936170215</v>
      </c>
      <c r="L38" s="918">
        <v>26</v>
      </c>
      <c r="M38" s="929">
        <v>1</v>
      </c>
      <c r="N38" s="918">
        <v>47</v>
      </c>
      <c r="O38" s="1379">
        <f t="shared" si="2"/>
        <v>0.25531914893617019</v>
      </c>
    </row>
    <row r="39" spans="1:26">
      <c r="A39" s="2408"/>
      <c r="B39" s="917" t="s">
        <v>38</v>
      </c>
      <c r="C39" s="929">
        <v>0</v>
      </c>
      <c r="D39" s="918">
        <v>0</v>
      </c>
      <c r="E39" s="929">
        <v>0.125</v>
      </c>
      <c r="F39" s="918">
        <v>3</v>
      </c>
      <c r="G39" s="929">
        <v>0</v>
      </c>
      <c r="H39" s="918">
        <v>0</v>
      </c>
      <c r="I39" s="929">
        <v>0.16666666666666663</v>
      </c>
      <c r="J39" s="918">
        <v>4</v>
      </c>
      <c r="K39" s="929">
        <v>0.70833333333333348</v>
      </c>
      <c r="L39" s="918">
        <v>17</v>
      </c>
      <c r="M39" s="929">
        <v>1</v>
      </c>
      <c r="N39" s="918">
        <v>24</v>
      </c>
      <c r="O39" s="1379">
        <f t="shared" si="2"/>
        <v>0.125</v>
      </c>
    </row>
    <row r="40" spans="1:26">
      <c r="A40" s="2408" t="s">
        <v>524</v>
      </c>
      <c r="B40" s="917" t="s">
        <v>40</v>
      </c>
      <c r="C40" s="929">
        <v>4.790419161676647E-2</v>
      </c>
      <c r="D40" s="918">
        <v>8</v>
      </c>
      <c r="E40" s="929">
        <v>0.25748502994011974</v>
      </c>
      <c r="F40" s="918">
        <v>43</v>
      </c>
      <c r="G40" s="929">
        <v>2.9940119760479042E-2</v>
      </c>
      <c r="H40" s="918">
        <v>5</v>
      </c>
      <c r="I40" s="929">
        <v>0.11976047904191617</v>
      </c>
      <c r="J40" s="918">
        <v>20</v>
      </c>
      <c r="K40" s="929">
        <v>0.54491017964071853</v>
      </c>
      <c r="L40" s="918">
        <v>91</v>
      </c>
      <c r="M40" s="929">
        <v>1</v>
      </c>
      <c r="N40" s="918">
        <v>167</v>
      </c>
      <c r="O40" s="915"/>
    </row>
    <row r="41" spans="1:26">
      <c r="A41" s="2408"/>
      <c r="B41" s="917" t="s">
        <v>41</v>
      </c>
      <c r="C41" s="929">
        <v>2.9197080291970802E-2</v>
      </c>
      <c r="D41" s="918">
        <v>4</v>
      </c>
      <c r="E41" s="929">
        <v>0.13868613138686131</v>
      </c>
      <c r="F41" s="918">
        <v>19</v>
      </c>
      <c r="G41" s="929">
        <v>5.8394160583941604E-2</v>
      </c>
      <c r="H41" s="918">
        <v>8</v>
      </c>
      <c r="I41" s="929">
        <v>0.16788321167883211</v>
      </c>
      <c r="J41" s="918">
        <v>23</v>
      </c>
      <c r="K41" s="929">
        <v>0.6058394160583942</v>
      </c>
      <c r="L41" s="918">
        <v>83</v>
      </c>
      <c r="M41" s="929">
        <v>1</v>
      </c>
      <c r="N41" s="918">
        <v>137</v>
      </c>
      <c r="O41" s="915"/>
    </row>
    <row r="42" spans="1:26" ht="15.75" thickBot="1">
      <c r="A42" s="2409"/>
      <c r="B42" s="919" t="s">
        <v>42</v>
      </c>
      <c r="C42" s="931">
        <v>7.874015748031496E-3</v>
      </c>
      <c r="D42" s="920">
        <v>1</v>
      </c>
      <c r="E42" s="930">
        <v>0.1889763779527559</v>
      </c>
      <c r="F42" s="920">
        <v>24</v>
      </c>
      <c r="G42" s="930">
        <v>3.1496062992125984E-2</v>
      </c>
      <c r="H42" s="920">
        <v>4</v>
      </c>
      <c r="I42" s="930">
        <v>0.14173228346456693</v>
      </c>
      <c r="J42" s="920">
        <v>18</v>
      </c>
      <c r="K42" s="930">
        <v>0.62992125984251968</v>
      </c>
      <c r="L42" s="920">
        <v>80</v>
      </c>
      <c r="M42" s="930">
        <v>1</v>
      </c>
      <c r="N42" s="920">
        <v>127</v>
      </c>
      <c r="O42" s="915"/>
      <c r="Z42" s="1219" t="s">
        <v>1562</v>
      </c>
    </row>
    <row r="43" spans="1:26" ht="15.75" thickTop="1">
      <c r="Z43" s="1219" t="s">
        <v>1563</v>
      </c>
    </row>
    <row r="44" spans="1:26">
      <c r="Z44" s="1219" t="s">
        <v>1564</v>
      </c>
    </row>
    <row r="45" spans="1:26" ht="30">
      <c r="Z45" s="1219" t="s">
        <v>1565</v>
      </c>
    </row>
    <row r="46" spans="1:26" ht="15.75" thickBot="1">
      <c r="Z46" s="1219" t="s">
        <v>1566</v>
      </c>
    </row>
    <row r="47" spans="1:26" ht="15.75" customHeight="1" thickTop="1">
      <c r="B47" s="280" t="s">
        <v>497</v>
      </c>
      <c r="C47" s="928">
        <v>3.0162412993039442E-2</v>
      </c>
      <c r="D47" s="928">
        <v>0.19953596287703015</v>
      </c>
      <c r="E47" s="928">
        <v>3.9443155452436193E-2</v>
      </c>
      <c r="F47" s="928">
        <v>0.14153132250580047</v>
      </c>
      <c r="G47" s="928">
        <v>0.58932714617169368</v>
      </c>
      <c r="H47" s="105">
        <v>1</v>
      </c>
      <c r="Z47" s="1219" t="s">
        <v>1567</v>
      </c>
    </row>
    <row r="48" spans="1:26" ht="48.75" customHeight="1">
      <c r="A48" s="2407" t="s">
        <v>35</v>
      </c>
      <c r="B48" s="289" t="s">
        <v>498</v>
      </c>
      <c r="C48" s="929">
        <v>4.0145985401459854E-2</v>
      </c>
      <c r="D48" s="929">
        <v>0.21532846715328463</v>
      </c>
      <c r="E48" s="929">
        <v>4.7445255474452545E-2</v>
      </c>
      <c r="F48" s="929">
        <v>0.12408759124087591</v>
      </c>
      <c r="G48" s="929">
        <v>0.57299270072992703</v>
      </c>
      <c r="H48" s="493">
        <v>1</v>
      </c>
    </row>
    <row r="49" spans="1:26" ht="15.75" customHeight="1">
      <c r="A49" s="2407"/>
      <c r="B49" s="289" t="s">
        <v>499</v>
      </c>
      <c r="C49" s="929">
        <v>2.3255813953488372E-2</v>
      </c>
      <c r="D49" s="929">
        <v>0.16279069767441862</v>
      </c>
      <c r="E49" s="929">
        <v>2.3255813953488372E-2</v>
      </c>
      <c r="F49" s="929">
        <v>0.16279069767441862</v>
      </c>
      <c r="G49" s="929">
        <v>0.62790697674418605</v>
      </c>
      <c r="H49" s="493">
        <v>1</v>
      </c>
    </row>
    <row r="50" spans="1:26" ht="34.5" customHeight="1" thickBot="1">
      <c r="A50" s="2407"/>
      <c r="B50" s="289" t="s">
        <v>500</v>
      </c>
      <c r="C50" s="929">
        <v>0</v>
      </c>
      <c r="D50" s="929">
        <v>0.21276595744680851</v>
      </c>
      <c r="E50" s="929">
        <v>4.2553191489361701E-2</v>
      </c>
      <c r="F50" s="929">
        <v>0.19148936170212769</v>
      </c>
      <c r="G50" s="929">
        <v>0.55319148936170215</v>
      </c>
      <c r="H50" s="493">
        <v>1</v>
      </c>
    </row>
    <row r="51" spans="1:26" ht="26.25" thickTop="1" thickBot="1">
      <c r="A51" s="2407"/>
      <c r="B51" s="286" t="s">
        <v>501</v>
      </c>
      <c r="C51" s="929">
        <v>0</v>
      </c>
      <c r="D51" s="929">
        <v>0.125</v>
      </c>
      <c r="E51" s="929">
        <v>0</v>
      </c>
      <c r="F51" s="929">
        <v>0.16666666666666663</v>
      </c>
      <c r="G51" s="929">
        <v>0.70833333333333348</v>
      </c>
      <c r="H51" s="493">
        <v>1</v>
      </c>
      <c r="Q51" s="297" t="s">
        <v>1558</v>
      </c>
      <c r="R51" s="928">
        <v>0.58932714617169368</v>
      </c>
    </row>
    <row r="52" spans="1:26" ht="98.25" thickTop="1" thickBot="1">
      <c r="A52" s="280" t="s">
        <v>365</v>
      </c>
      <c r="Q52" s="296" t="s">
        <v>1559</v>
      </c>
      <c r="R52" s="928">
        <v>0.19953596287703015</v>
      </c>
      <c r="V52" s="299" t="s">
        <v>486</v>
      </c>
      <c r="W52" s="296" t="s">
        <v>487</v>
      </c>
      <c r="X52" s="296" t="s">
        <v>488</v>
      </c>
      <c r="Y52" s="298" t="s">
        <v>316</v>
      </c>
      <c r="Z52" s="297" t="s">
        <v>489</v>
      </c>
    </row>
    <row r="53" spans="1:26" ht="26.25" thickTop="1" thickBot="1">
      <c r="A53" s="280" t="s">
        <v>385</v>
      </c>
      <c r="Q53" s="298" t="s">
        <v>1533</v>
      </c>
      <c r="R53" s="928">
        <v>0.14153132250580047</v>
      </c>
    </row>
    <row r="54" spans="1:26" ht="98.25" thickTop="1" thickBot="1">
      <c r="A54" s="289" t="s">
        <v>498</v>
      </c>
      <c r="Q54" s="296" t="s">
        <v>1560</v>
      </c>
      <c r="R54" s="928">
        <v>3.9443155452436193E-2</v>
      </c>
      <c r="V54" s="297" t="s">
        <v>489</v>
      </c>
      <c r="W54" s="299" t="s">
        <v>486</v>
      </c>
      <c r="X54" s="296" t="s">
        <v>487</v>
      </c>
      <c r="Y54" s="296" t="s">
        <v>488</v>
      </c>
      <c r="Z54" s="298" t="s">
        <v>316</v>
      </c>
    </row>
    <row r="55" spans="1:26" ht="37.5" thickTop="1">
      <c r="A55" s="289" t="s">
        <v>499</v>
      </c>
      <c r="C55" s="297" t="s">
        <v>505</v>
      </c>
      <c r="D55" s="296" t="s">
        <v>504</v>
      </c>
      <c r="E55" s="298" t="s">
        <v>25</v>
      </c>
      <c r="F55" s="296" t="s">
        <v>503</v>
      </c>
      <c r="G55" s="299" t="s">
        <v>502</v>
      </c>
      <c r="Q55" s="299" t="s">
        <v>1561</v>
      </c>
      <c r="R55" s="928">
        <v>3.0162412993039442E-2</v>
      </c>
    </row>
    <row r="56" spans="1:26" ht="45">
      <c r="A56" s="289" t="s">
        <v>500</v>
      </c>
      <c r="C56" s="297" t="s">
        <v>510</v>
      </c>
      <c r="D56" s="296" t="s">
        <v>508</v>
      </c>
      <c r="E56" s="298" t="s">
        <v>509</v>
      </c>
      <c r="F56" s="296" t="s">
        <v>507</v>
      </c>
      <c r="G56" s="299" t="s">
        <v>506</v>
      </c>
      <c r="V56" s="929">
        <v>0.59109311740890691</v>
      </c>
      <c r="W56" s="929">
        <v>3.2388663967611336E-2</v>
      </c>
      <c r="X56" s="929">
        <v>4.048582995951417E-2</v>
      </c>
      <c r="Y56" s="929">
        <v>0.19838056680161945</v>
      </c>
      <c r="Z56" s="929">
        <v>0.13765182186234817</v>
      </c>
    </row>
    <row r="57" spans="1:26">
      <c r="A57" s="286" t="s">
        <v>501</v>
      </c>
      <c r="V57" s="929">
        <v>0.59375</v>
      </c>
      <c r="W57" s="929">
        <v>2.0833333333333329E-2</v>
      </c>
      <c r="X57" s="929">
        <v>3.125E-2</v>
      </c>
      <c r="Y57" s="929">
        <v>0.20833333333333337</v>
      </c>
      <c r="Z57" s="929">
        <v>0.14583333333333334</v>
      </c>
    </row>
    <row r="58" spans="1:26" ht="15" customHeight="1">
      <c r="A58" s="280"/>
      <c r="V58" s="929">
        <v>0.7021276595744681</v>
      </c>
      <c r="W58" s="929">
        <v>2.1276595744680851E-2</v>
      </c>
      <c r="X58" s="929">
        <v>2.1276595744680851E-2</v>
      </c>
      <c r="Y58" s="929">
        <v>8.5106382978723402E-2</v>
      </c>
      <c r="Z58" s="929">
        <v>0.1702127659574468</v>
      </c>
    </row>
    <row r="59" spans="1:26">
      <c r="A59" s="289"/>
      <c r="V59" s="929">
        <v>0.41666666666666674</v>
      </c>
      <c r="W59" s="929">
        <v>5.5555555555555552E-2</v>
      </c>
      <c r="X59" s="929">
        <v>8.3333333333333315E-2</v>
      </c>
      <c r="Y59" s="929">
        <v>0.30555555555555558</v>
      </c>
      <c r="Z59" s="929">
        <v>0.1388888888888889</v>
      </c>
    </row>
    <row r="60" spans="1:26" ht="15" customHeight="1">
      <c r="A60" s="283"/>
      <c r="V60" s="929">
        <v>0.6</v>
      </c>
      <c r="W60" s="929">
        <v>0</v>
      </c>
      <c r="X60" s="929">
        <v>0</v>
      </c>
      <c r="Y60" s="929">
        <v>0.4</v>
      </c>
      <c r="Z60" s="929">
        <v>0</v>
      </c>
    </row>
    <row r="66" spans="1:1">
      <c r="A66" s="280" t="s">
        <v>511</v>
      </c>
    </row>
    <row r="67" spans="1:1">
      <c r="A67" s="286" t="s">
        <v>512</v>
      </c>
    </row>
    <row r="68" spans="1:1" ht="30">
      <c r="A68" s="289" t="s">
        <v>513</v>
      </c>
    </row>
    <row r="69" spans="1:1">
      <c r="A69" s="286" t="s">
        <v>514</v>
      </c>
    </row>
    <row r="70" spans="1:1">
      <c r="A70" s="286" t="s">
        <v>515</v>
      </c>
    </row>
    <row r="76" spans="1:1" ht="15" customHeight="1"/>
    <row r="78" spans="1:1" ht="15" customHeight="1"/>
    <row r="80" spans="1:1" ht="15" customHeight="1"/>
    <row r="82" ht="15" customHeight="1"/>
  </sheetData>
  <mergeCells count="21">
    <mergeCell ref="A10:B10"/>
    <mergeCell ref="A11:A15"/>
    <mergeCell ref="A16:A17"/>
    <mergeCell ref="A18:A19"/>
    <mergeCell ref="A6:N6"/>
    <mergeCell ref="A7:B9"/>
    <mergeCell ref="C7:N7"/>
    <mergeCell ref="C8:D8"/>
    <mergeCell ref="E8:F8"/>
    <mergeCell ref="G8:H8"/>
    <mergeCell ref="I8:J8"/>
    <mergeCell ref="K8:L8"/>
    <mergeCell ref="M8:N8"/>
    <mergeCell ref="A48:A51"/>
    <mergeCell ref="A20:A23"/>
    <mergeCell ref="A24:A27"/>
    <mergeCell ref="A28:A30"/>
    <mergeCell ref="A31:A33"/>
    <mergeCell ref="A34:A35"/>
    <mergeCell ref="A36:A39"/>
    <mergeCell ref="A40:A42"/>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6DD9FF"/>
  </sheetPr>
  <dimension ref="A1:U45"/>
  <sheetViews>
    <sheetView topLeftCell="A7" zoomScaleNormal="100" workbookViewId="0">
      <selection activeCell="T24" sqref="T24"/>
    </sheetView>
  </sheetViews>
  <sheetFormatPr baseColWidth="10" defaultColWidth="9.140625" defaultRowHeight="15"/>
  <cols>
    <col min="1" max="1" width="11.42578125" customWidth="1"/>
    <col min="3" max="3" width="17.85546875" bestFit="1" customWidth="1"/>
    <col min="4" max="4" width="9.140625" hidden="1" customWidth="1"/>
    <col min="5" max="5" width="17.85546875" bestFit="1" customWidth="1"/>
    <col min="6" max="6" width="9.140625" hidden="1" customWidth="1"/>
    <col min="7" max="7" width="16.5703125" customWidth="1"/>
    <col min="8" max="8" width="0" hidden="1" customWidth="1"/>
    <col min="9" max="9" width="11.85546875" customWidth="1"/>
    <col min="10" max="10" width="0" hidden="1" customWidth="1"/>
    <col min="12" max="12" width="0" hidden="1" customWidth="1"/>
    <col min="14" max="14" width="0" hidden="1" customWidth="1"/>
  </cols>
  <sheetData>
    <row r="1" spans="1:21" ht="15.75" thickBot="1">
      <c r="A1" s="2452" t="s">
        <v>450</v>
      </c>
      <c r="B1" s="2452"/>
      <c r="C1" s="2452"/>
      <c r="D1" s="2452"/>
      <c r="E1" s="2452"/>
      <c r="F1" s="2452"/>
      <c r="G1" s="2452"/>
      <c r="H1" s="2452"/>
      <c r="I1" s="2452"/>
      <c r="J1" s="2452"/>
      <c r="K1" s="2452"/>
      <c r="L1" s="2452"/>
      <c r="M1" s="2452"/>
      <c r="N1" s="2452"/>
    </row>
    <row r="2" spans="1:21" ht="39" customHeight="1" thickTop="1">
      <c r="A2" s="2453"/>
      <c r="B2" s="2454"/>
      <c r="C2" s="2459" t="s">
        <v>448</v>
      </c>
      <c r="D2" s="2460"/>
      <c r="E2" s="2460"/>
      <c r="F2" s="2460"/>
      <c r="G2" s="2460"/>
      <c r="H2" s="2460"/>
      <c r="I2" s="2460"/>
      <c r="J2" s="2460"/>
      <c r="K2" s="2460"/>
      <c r="L2" s="2460"/>
      <c r="M2" s="2460"/>
      <c r="N2" s="2461"/>
    </row>
    <row r="3" spans="1:21" ht="27.75" customHeight="1">
      <c r="A3" s="2455"/>
      <c r="B3" s="2456"/>
      <c r="C3" s="2463" t="s">
        <v>449</v>
      </c>
      <c r="D3" s="2463"/>
      <c r="E3" s="2462" t="s">
        <v>149</v>
      </c>
      <c r="F3" s="2463"/>
      <c r="G3" s="2463" t="s">
        <v>150</v>
      </c>
      <c r="H3" s="2463"/>
      <c r="I3" s="2463" t="s">
        <v>25</v>
      </c>
      <c r="J3" s="2463"/>
      <c r="K3" s="2463" t="s">
        <v>151</v>
      </c>
      <c r="L3" s="2463"/>
      <c r="M3" s="2463" t="s">
        <v>392</v>
      </c>
      <c r="N3" s="2464"/>
    </row>
    <row r="4" spans="1:21" ht="25.5" thickBot="1">
      <c r="A4" s="2457"/>
      <c r="B4" s="2458"/>
      <c r="C4" s="411" t="s">
        <v>419</v>
      </c>
      <c r="D4" s="411" t="s">
        <v>391</v>
      </c>
      <c r="E4" s="410" t="s">
        <v>419</v>
      </c>
      <c r="F4" s="411" t="s">
        <v>391</v>
      </c>
      <c r="G4" s="411" t="s">
        <v>419</v>
      </c>
      <c r="H4" s="411" t="s">
        <v>391</v>
      </c>
      <c r="I4" s="411" t="s">
        <v>419</v>
      </c>
      <c r="J4" s="411" t="s">
        <v>391</v>
      </c>
      <c r="K4" s="411" t="s">
        <v>419</v>
      </c>
      <c r="L4" s="411" t="s">
        <v>391</v>
      </c>
      <c r="M4" s="411" t="s">
        <v>419</v>
      </c>
      <c r="N4" s="412" t="s">
        <v>391</v>
      </c>
    </row>
    <row r="5" spans="1:21" ht="16.5" thickTop="1" thickBot="1">
      <c r="A5" s="2448" t="s">
        <v>392</v>
      </c>
      <c r="B5" s="2449"/>
      <c r="C5" s="415">
        <v>2.1276595744680851E-2</v>
      </c>
      <c r="D5" s="414">
        <v>5</v>
      </c>
      <c r="E5" s="413">
        <v>6.3829787234042548E-2</v>
      </c>
      <c r="F5" s="414">
        <v>15</v>
      </c>
      <c r="G5" s="415">
        <v>0.15319148936170213</v>
      </c>
      <c r="H5" s="414">
        <v>36</v>
      </c>
      <c r="I5" s="415">
        <v>0.14042553191489363</v>
      </c>
      <c r="J5" s="414">
        <v>33</v>
      </c>
      <c r="K5" s="415">
        <v>0.62127659574468086</v>
      </c>
      <c r="L5" s="414">
        <v>146</v>
      </c>
      <c r="M5" s="415">
        <v>1</v>
      </c>
      <c r="N5" s="416">
        <v>235</v>
      </c>
      <c r="R5">
        <v>2014</v>
      </c>
      <c r="S5">
        <v>2015</v>
      </c>
      <c r="T5">
        <v>2016</v>
      </c>
      <c r="U5">
        <v>2017</v>
      </c>
    </row>
    <row r="6" spans="1:21" ht="48" customHeight="1" thickTop="1" thickBot="1">
      <c r="A6" s="2450" t="s">
        <v>420</v>
      </c>
      <c r="B6" s="417" t="s">
        <v>397</v>
      </c>
      <c r="C6" s="420">
        <v>0</v>
      </c>
      <c r="D6" s="419">
        <v>0</v>
      </c>
      <c r="E6" s="418">
        <v>5.8394160583941604E-2</v>
      </c>
      <c r="F6" s="419">
        <v>8</v>
      </c>
      <c r="G6" s="420">
        <v>0.19708029197080293</v>
      </c>
      <c r="H6" s="419">
        <v>27</v>
      </c>
      <c r="I6" s="420">
        <v>0.18248175182481752</v>
      </c>
      <c r="J6" s="419">
        <v>25</v>
      </c>
      <c r="K6" s="420">
        <v>0.56204379562043794</v>
      </c>
      <c r="L6" s="419">
        <v>77</v>
      </c>
      <c r="M6" s="420">
        <v>1</v>
      </c>
      <c r="N6" s="421">
        <v>137</v>
      </c>
      <c r="Q6" s="1238" t="s">
        <v>449</v>
      </c>
      <c r="R6" s="415">
        <v>2.1276595744680851E-2</v>
      </c>
      <c r="S6" s="425">
        <v>2.5157232704402521E-2</v>
      </c>
      <c r="T6" s="103">
        <v>2.4128686327077747E-2</v>
      </c>
      <c r="U6" s="945">
        <v>3.0162412993039442E-2</v>
      </c>
    </row>
    <row r="7" spans="1:21" ht="62.25" thickTop="1" thickBot="1">
      <c r="A7" s="2450"/>
      <c r="B7" s="417" t="s">
        <v>395</v>
      </c>
      <c r="C7" s="420">
        <v>4.7619047619047616E-2</v>
      </c>
      <c r="D7" s="419">
        <v>3</v>
      </c>
      <c r="E7" s="418">
        <v>6.3492063492063489E-2</v>
      </c>
      <c r="F7" s="419">
        <v>4</v>
      </c>
      <c r="G7" s="420">
        <v>7.9365079365079361E-2</v>
      </c>
      <c r="H7" s="419">
        <v>5</v>
      </c>
      <c r="I7" s="420">
        <v>4.7619047619047616E-2</v>
      </c>
      <c r="J7" s="419">
        <v>3</v>
      </c>
      <c r="K7" s="420">
        <v>0.76190476190476186</v>
      </c>
      <c r="L7" s="419">
        <v>48</v>
      </c>
      <c r="M7" s="420">
        <v>1</v>
      </c>
      <c r="N7" s="421">
        <v>63</v>
      </c>
      <c r="Q7" s="1239" t="s">
        <v>149</v>
      </c>
      <c r="R7" s="413">
        <v>6.3829787234042548E-2</v>
      </c>
      <c r="S7" s="427">
        <v>2.20125786163522E-2</v>
      </c>
      <c r="T7" s="105">
        <v>4.8257372654155493E-2</v>
      </c>
      <c r="U7" s="945">
        <v>3.9E-2</v>
      </c>
    </row>
    <row r="8" spans="1:21" ht="36" customHeight="1" thickTop="1" thickBot="1">
      <c r="A8" s="2450"/>
      <c r="B8" s="417" t="s">
        <v>393</v>
      </c>
      <c r="C8" s="420">
        <v>6.25E-2</v>
      </c>
      <c r="D8" s="419">
        <v>1</v>
      </c>
      <c r="E8" s="418">
        <v>0.125</v>
      </c>
      <c r="F8" s="419">
        <v>2</v>
      </c>
      <c r="G8" s="420">
        <v>6.25E-2</v>
      </c>
      <c r="H8" s="419">
        <v>1</v>
      </c>
      <c r="I8" s="420">
        <v>0.125</v>
      </c>
      <c r="J8" s="419">
        <v>2</v>
      </c>
      <c r="K8" s="420">
        <v>0.625</v>
      </c>
      <c r="L8" s="419">
        <v>10</v>
      </c>
      <c r="M8" s="420">
        <v>1</v>
      </c>
      <c r="N8" s="421">
        <v>16</v>
      </c>
      <c r="Q8" s="1238" t="s">
        <v>150</v>
      </c>
      <c r="R8" s="415">
        <v>0.15319148936170213</v>
      </c>
      <c r="S8" s="427">
        <v>0.15094339622641509</v>
      </c>
      <c r="T8" s="105">
        <v>0.14209115281501342</v>
      </c>
      <c r="U8" s="945">
        <v>0.2</v>
      </c>
    </row>
    <row r="9" spans="1:21" ht="25.5" thickTop="1" thickBot="1">
      <c r="A9" s="2450"/>
      <c r="B9" s="417" t="s">
        <v>394</v>
      </c>
      <c r="C9" s="420">
        <v>7.1428571428571425E-2</v>
      </c>
      <c r="D9" s="419">
        <v>1</v>
      </c>
      <c r="E9" s="418">
        <v>7.1428571428571425E-2</v>
      </c>
      <c r="F9" s="419">
        <v>1</v>
      </c>
      <c r="G9" s="420">
        <v>0.14285714285714285</v>
      </c>
      <c r="H9" s="419">
        <v>2</v>
      </c>
      <c r="I9" s="420">
        <v>0.14285714285714285</v>
      </c>
      <c r="J9" s="419">
        <v>2</v>
      </c>
      <c r="K9" s="420">
        <v>0.5714285714285714</v>
      </c>
      <c r="L9" s="419">
        <v>8</v>
      </c>
      <c r="M9" s="420">
        <v>1</v>
      </c>
      <c r="N9" s="421">
        <v>14</v>
      </c>
      <c r="Q9" s="1238" t="s">
        <v>25</v>
      </c>
      <c r="R9" s="415">
        <v>0.14042553191489363</v>
      </c>
      <c r="S9" s="427">
        <v>0.14465408805031446</v>
      </c>
      <c r="T9" s="105">
        <v>0.17426273458445041</v>
      </c>
      <c r="U9" s="945">
        <v>0.14153132250580047</v>
      </c>
    </row>
    <row r="10" spans="1:21" ht="24" customHeight="1" thickTop="1">
      <c r="A10" s="2450"/>
      <c r="B10" s="417" t="s">
        <v>396</v>
      </c>
      <c r="C10" s="420">
        <v>0</v>
      </c>
      <c r="D10" s="419">
        <v>0</v>
      </c>
      <c r="E10" s="418">
        <v>0</v>
      </c>
      <c r="F10" s="419">
        <v>0</v>
      </c>
      <c r="G10" s="420">
        <v>0.2</v>
      </c>
      <c r="H10" s="419">
        <v>1</v>
      </c>
      <c r="I10" s="420">
        <v>0.2</v>
      </c>
      <c r="J10" s="419">
        <v>1</v>
      </c>
      <c r="K10" s="420">
        <v>0.6</v>
      </c>
      <c r="L10" s="419">
        <v>3</v>
      </c>
      <c r="M10" s="420">
        <v>1</v>
      </c>
      <c r="N10" s="421">
        <v>5</v>
      </c>
      <c r="Q10" s="1238" t="s">
        <v>151</v>
      </c>
      <c r="R10" s="415">
        <v>0.62127659574468086</v>
      </c>
      <c r="S10" s="427">
        <v>0.65723270440251569</v>
      </c>
      <c r="T10" s="105">
        <v>0.61126005361930291</v>
      </c>
      <c r="U10" s="945">
        <v>0.58932714617169368</v>
      </c>
    </row>
    <row r="13" spans="1:21" ht="15.75" thickBot="1">
      <c r="A13" s="2451" t="s">
        <v>451</v>
      </c>
      <c r="B13" s="2451"/>
      <c r="C13" s="2451"/>
      <c r="D13" s="2451"/>
      <c r="E13" s="2451"/>
      <c r="F13" s="2451"/>
      <c r="G13" s="2451"/>
      <c r="H13" s="2451"/>
      <c r="I13" s="2451"/>
      <c r="J13" s="2451"/>
      <c r="K13" s="2451"/>
      <c r="L13" s="2451"/>
      <c r="M13" s="2451"/>
      <c r="N13" s="2451"/>
    </row>
    <row r="14" spans="1:21" ht="15.75" thickTop="1">
      <c r="A14" s="2438"/>
      <c r="B14" s="2439"/>
      <c r="C14" s="2444" t="s">
        <v>147</v>
      </c>
      <c r="D14" s="2445"/>
      <c r="E14" s="2445"/>
      <c r="F14" s="2445"/>
      <c r="G14" s="2445"/>
      <c r="H14" s="2445"/>
      <c r="I14" s="2445"/>
      <c r="J14" s="2445"/>
      <c r="K14" s="2445"/>
      <c r="L14" s="2445"/>
      <c r="M14" s="2445"/>
      <c r="N14" s="2446"/>
    </row>
    <row r="15" spans="1:21" ht="27.75" customHeight="1">
      <c r="A15" s="2440"/>
      <c r="B15" s="2441"/>
      <c r="C15" s="2447" t="s">
        <v>148</v>
      </c>
      <c r="D15" s="2422"/>
      <c r="E15" s="2422" t="s">
        <v>149</v>
      </c>
      <c r="F15" s="2422"/>
      <c r="G15" s="2422" t="s">
        <v>150</v>
      </c>
      <c r="H15" s="2422"/>
      <c r="I15" s="2422" t="s">
        <v>25</v>
      </c>
      <c r="J15" s="2422"/>
      <c r="K15" s="2422" t="s">
        <v>151</v>
      </c>
      <c r="L15" s="2422"/>
      <c r="M15" s="2422" t="s">
        <v>238</v>
      </c>
      <c r="N15" s="2423"/>
    </row>
    <row r="16" spans="1:21" ht="25.5" thickBot="1">
      <c r="A16" s="2442"/>
      <c r="B16" s="2443"/>
      <c r="C16" s="422" t="s">
        <v>239</v>
      </c>
      <c r="D16" s="423" t="s">
        <v>240</v>
      </c>
      <c r="E16" s="423" t="s">
        <v>239</v>
      </c>
      <c r="F16" s="423" t="s">
        <v>240</v>
      </c>
      <c r="G16" s="423" t="s">
        <v>239</v>
      </c>
      <c r="H16" s="423" t="s">
        <v>240</v>
      </c>
      <c r="I16" s="423" t="s">
        <v>239</v>
      </c>
      <c r="J16" s="423" t="s">
        <v>240</v>
      </c>
      <c r="K16" s="423" t="s">
        <v>239</v>
      </c>
      <c r="L16" s="423" t="s">
        <v>240</v>
      </c>
      <c r="M16" s="423" t="s">
        <v>239</v>
      </c>
      <c r="N16" s="424" t="s">
        <v>240</v>
      </c>
    </row>
    <row r="17" spans="1:17" ht="15.75" thickTop="1">
      <c r="A17" s="2424" t="s">
        <v>435</v>
      </c>
      <c r="B17" s="2425"/>
      <c r="C17" s="425">
        <v>2.5157232704402521E-2</v>
      </c>
      <c r="D17" s="426">
        <v>8</v>
      </c>
      <c r="E17" s="427">
        <v>2.20125786163522E-2</v>
      </c>
      <c r="F17" s="426">
        <v>7</v>
      </c>
      <c r="G17" s="427">
        <v>0.15094339622641509</v>
      </c>
      <c r="H17" s="426">
        <v>48</v>
      </c>
      <c r="I17" s="427">
        <v>0.14465408805031446</v>
      </c>
      <c r="J17" s="426">
        <v>46</v>
      </c>
      <c r="K17" s="427">
        <v>0.65723270440251569</v>
      </c>
      <c r="L17" s="426">
        <v>209</v>
      </c>
      <c r="M17" s="427">
        <v>1</v>
      </c>
      <c r="N17" s="428">
        <v>318</v>
      </c>
    </row>
    <row r="18" spans="1:17" ht="36">
      <c r="A18" s="2426" t="s">
        <v>8</v>
      </c>
      <c r="B18" s="429" t="s">
        <v>253</v>
      </c>
      <c r="C18" s="430">
        <v>1.6574585635359115E-2</v>
      </c>
      <c r="D18" s="431">
        <v>3</v>
      </c>
      <c r="E18" s="432">
        <v>1.6574585635359115E-2</v>
      </c>
      <c r="F18" s="431">
        <v>3</v>
      </c>
      <c r="G18" s="432">
        <v>0.15469613259668508</v>
      </c>
      <c r="H18" s="431">
        <v>28</v>
      </c>
      <c r="I18" s="432">
        <v>0.15469613259668508</v>
      </c>
      <c r="J18" s="431">
        <v>28</v>
      </c>
      <c r="K18" s="432">
        <v>0.6574585635359117</v>
      </c>
      <c r="L18" s="431">
        <v>119</v>
      </c>
      <c r="M18" s="432">
        <v>1</v>
      </c>
      <c r="N18" s="433">
        <v>181</v>
      </c>
    </row>
    <row r="19" spans="1:17" ht="36">
      <c r="A19" s="2426"/>
      <c r="B19" s="429" t="s">
        <v>254</v>
      </c>
      <c r="C19" s="430">
        <v>2.2988505747126436E-2</v>
      </c>
      <c r="D19" s="431">
        <v>2</v>
      </c>
      <c r="E19" s="432">
        <v>3.4482758620689655E-2</v>
      </c>
      <c r="F19" s="431">
        <v>3</v>
      </c>
      <c r="G19" s="432">
        <v>0.12643678160919541</v>
      </c>
      <c r="H19" s="431">
        <v>11</v>
      </c>
      <c r="I19" s="432">
        <v>0.12643678160919541</v>
      </c>
      <c r="J19" s="431">
        <v>11</v>
      </c>
      <c r="K19" s="432">
        <v>0.68965517241379315</v>
      </c>
      <c r="L19" s="431">
        <v>60</v>
      </c>
      <c r="M19" s="432">
        <v>1</v>
      </c>
      <c r="N19" s="433">
        <v>87</v>
      </c>
    </row>
    <row r="20" spans="1:17" ht="48">
      <c r="A20" s="2426"/>
      <c r="B20" s="429" t="s">
        <v>255</v>
      </c>
      <c r="C20" s="430">
        <v>9.6774193548387094E-2</v>
      </c>
      <c r="D20" s="431">
        <v>3</v>
      </c>
      <c r="E20" s="432">
        <v>0</v>
      </c>
      <c r="F20" s="431">
        <v>0</v>
      </c>
      <c r="G20" s="432">
        <v>0.12903225806451613</v>
      </c>
      <c r="H20" s="431">
        <v>4</v>
      </c>
      <c r="I20" s="432">
        <v>0.16129032258064516</v>
      </c>
      <c r="J20" s="431">
        <v>5</v>
      </c>
      <c r="K20" s="432">
        <v>0.61290322580645162</v>
      </c>
      <c r="L20" s="431">
        <v>19</v>
      </c>
      <c r="M20" s="432">
        <v>1</v>
      </c>
      <c r="N20" s="433">
        <v>31</v>
      </c>
    </row>
    <row r="21" spans="1:17">
      <c r="A21" s="2426"/>
      <c r="B21" s="429" t="s">
        <v>256</v>
      </c>
      <c r="C21" s="430">
        <v>0</v>
      </c>
      <c r="D21" s="431">
        <v>0</v>
      </c>
      <c r="E21" s="432">
        <v>6.6666666666666666E-2</v>
      </c>
      <c r="F21" s="431">
        <v>1</v>
      </c>
      <c r="G21" s="432">
        <v>0.33333333333333326</v>
      </c>
      <c r="H21" s="431">
        <v>5</v>
      </c>
      <c r="I21" s="432">
        <v>6.6666666666666666E-2</v>
      </c>
      <c r="J21" s="431">
        <v>1</v>
      </c>
      <c r="K21" s="432">
        <v>0.53333333333333333</v>
      </c>
      <c r="L21" s="431">
        <v>8</v>
      </c>
      <c r="M21" s="432">
        <v>1</v>
      </c>
      <c r="N21" s="433">
        <v>15</v>
      </c>
    </row>
    <row r="22" spans="1:17" ht="36">
      <c r="A22" s="2426"/>
      <c r="B22" s="429" t="s">
        <v>257</v>
      </c>
      <c r="C22" s="430">
        <v>0</v>
      </c>
      <c r="D22" s="431">
        <v>0</v>
      </c>
      <c r="E22" s="432">
        <v>0</v>
      </c>
      <c r="F22" s="431">
        <v>0</v>
      </c>
      <c r="G22" s="432">
        <v>0</v>
      </c>
      <c r="H22" s="431">
        <v>0</v>
      </c>
      <c r="I22" s="432">
        <v>0.25</v>
      </c>
      <c r="J22" s="431">
        <v>1</v>
      </c>
      <c r="K22" s="432">
        <v>0.75</v>
      </c>
      <c r="L22" s="431">
        <v>3</v>
      </c>
      <c r="M22" s="432">
        <v>1</v>
      </c>
      <c r="N22" s="433">
        <v>4</v>
      </c>
    </row>
    <row r="25" spans="1:17" ht="15.75" thickBot="1">
      <c r="A25" s="2427" t="s">
        <v>452</v>
      </c>
      <c r="B25" s="2427"/>
      <c r="C25" s="2427"/>
      <c r="D25" s="2427"/>
      <c r="E25" s="2427"/>
      <c r="F25" s="2427"/>
      <c r="G25" s="2427"/>
      <c r="H25" s="2427"/>
      <c r="I25" s="2427"/>
      <c r="J25" s="2427"/>
      <c r="K25" s="2427"/>
      <c r="L25" s="2427"/>
      <c r="M25" s="2427"/>
      <c r="N25" s="2427"/>
    </row>
    <row r="26" spans="1:17" ht="15.75" thickTop="1">
      <c r="A26" s="2428"/>
      <c r="B26" s="2429"/>
      <c r="C26" s="2434" t="s">
        <v>147</v>
      </c>
      <c r="D26" s="2435"/>
      <c r="E26" s="2435"/>
      <c r="F26" s="2435"/>
      <c r="G26" s="2435"/>
      <c r="H26" s="2435"/>
      <c r="I26" s="2435"/>
      <c r="J26" s="2435"/>
      <c r="K26" s="2435"/>
      <c r="L26" s="2435"/>
      <c r="M26" s="2435"/>
      <c r="N26" s="2436"/>
    </row>
    <row r="27" spans="1:17" ht="35.25" customHeight="1">
      <c r="A27" s="2430"/>
      <c r="B27" s="2431"/>
      <c r="C27" s="2437" t="s">
        <v>148</v>
      </c>
      <c r="D27" s="2418"/>
      <c r="E27" s="2418" t="s">
        <v>149</v>
      </c>
      <c r="F27" s="2418"/>
      <c r="G27" s="2418" t="s">
        <v>150</v>
      </c>
      <c r="H27" s="2418"/>
      <c r="I27" s="2418" t="s">
        <v>25</v>
      </c>
      <c r="J27" s="2418"/>
      <c r="K27" s="2418" t="s">
        <v>151</v>
      </c>
      <c r="L27" s="2418"/>
      <c r="M27" s="2418" t="s">
        <v>238</v>
      </c>
      <c r="N27" s="2419"/>
    </row>
    <row r="28" spans="1:17" ht="25.5" thickBot="1">
      <c r="A28" s="2432"/>
      <c r="B28" s="2433"/>
      <c r="C28" s="99" t="s">
        <v>239</v>
      </c>
      <c r="D28" s="100" t="s">
        <v>240</v>
      </c>
      <c r="E28" s="100" t="s">
        <v>239</v>
      </c>
      <c r="F28" s="100" t="s">
        <v>240</v>
      </c>
      <c r="G28" s="100" t="s">
        <v>239</v>
      </c>
      <c r="H28" s="100" t="s">
        <v>240</v>
      </c>
      <c r="I28" s="100" t="s">
        <v>239</v>
      </c>
      <c r="J28" s="100" t="s">
        <v>240</v>
      </c>
      <c r="K28" s="100" t="s">
        <v>239</v>
      </c>
      <c r="L28" s="100" t="s">
        <v>240</v>
      </c>
      <c r="M28" s="100" t="s">
        <v>239</v>
      </c>
      <c r="N28" s="101" t="s">
        <v>240</v>
      </c>
    </row>
    <row r="29" spans="1:17" ht="15.75" thickTop="1">
      <c r="A29" s="2420" t="s">
        <v>238</v>
      </c>
      <c r="B29" s="2421"/>
      <c r="C29" s="103">
        <v>2.4128686327077747E-2</v>
      </c>
      <c r="D29" s="104">
        <v>9</v>
      </c>
      <c r="E29" s="105">
        <v>4.8257372654155493E-2</v>
      </c>
      <c r="F29" s="104">
        <v>18</v>
      </c>
      <c r="G29" s="105">
        <v>0.14209115281501342</v>
      </c>
      <c r="H29" s="104">
        <v>53</v>
      </c>
      <c r="I29" s="105">
        <v>0.17426273458445041</v>
      </c>
      <c r="J29" s="104">
        <v>65</v>
      </c>
      <c r="K29" s="105">
        <v>0.61126005361930291</v>
      </c>
      <c r="L29" s="104">
        <v>228</v>
      </c>
      <c r="M29" s="105">
        <v>1</v>
      </c>
      <c r="N29" s="106">
        <v>373</v>
      </c>
    </row>
    <row r="30" spans="1:17" ht="36">
      <c r="A30" s="2407" t="s">
        <v>8</v>
      </c>
      <c r="B30" s="102" t="s">
        <v>253</v>
      </c>
      <c r="C30" s="107">
        <v>3.4934497816593885E-2</v>
      </c>
      <c r="D30" s="108">
        <v>8</v>
      </c>
      <c r="E30" s="109">
        <v>6.5502183406113537E-2</v>
      </c>
      <c r="F30" s="108">
        <v>15</v>
      </c>
      <c r="G30" s="109">
        <v>0.13537117903930132</v>
      </c>
      <c r="H30" s="108">
        <v>31</v>
      </c>
      <c r="I30" s="109">
        <v>0.16157205240174671</v>
      </c>
      <c r="J30" s="108">
        <v>37</v>
      </c>
      <c r="K30" s="109">
        <v>0.6026200873362445</v>
      </c>
      <c r="L30" s="108">
        <v>138</v>
      </c>
      <c r="M30" s="109">
        <v>1</v>
      </c>
      <c r="N30" s="110">
        <v>229</v>
      </c>
    </row>
    <row r="31" spans="1:17" ht="36">
      <c r="A31" s="2407"/>
      <c r="B31" s="102" t="s">
        <v>254</v>
      </c>
      <c r="C31" s="107">
        <v>1.0416666666666664E-2</v>
      </c>
      <c r="D31" s="108">
        <v>1</v>
      </c>
      <c r="E31" s="109">
        <v>2.0833333333333329E-2</v>
      </c>
      <c r="F31" s="108">
        <v>2</v>
      </c>
      <c r="G31" s="109">
        <v>0.125</v>
      </c>
      <c r="H31" s="108">
        <v>12</v>
      </c>
      <c r="I31" s="109">
        <v>0.14583333333333334</v>
      </c>
      <c r="J31" s="108">
        <v>14</v>
      </c>
      <c r="K31" s="109">
        <v>0.69791666666666652</v>
      </c>
      <c r="L31" s="108">
        <v>67</v>
      </c>
      <c r="M31" s="109">
        <v>1</v>
      </c>
      <c r="N31" s="110">
        <v>96</v>
      </c>
    </row>
    <row r="32" spans="1:17" ht="48">
      <c r="A32" s="2407"/>
      <c r="B32" s="102" t="s">
        <v>255</v>
      </c>
      <c r="C32" s="107">
        <v>0</v>
      </c>
      <c r="D32" s="108">
        <v>0</v>
      </c>
      <c r="E32" s="109">
        <v>0</v>
      </c>
      <c r="F32" s="108">
        <v>0</v>
      </c>
      <c r="G32" s="109">
        <v>0.12903225806451613</v>
      </c>
      <c r="H32" s="108">
        <v>4</v>
      </c>
      <c r="I32" s="109">
        <v>0.29032258064516131</v>
      </c>
      <c r="J32" s="108">
        <v>9</v>
      </c>
      <c r="K32" s="109">
        <v>0.58064516129032262</v>
      </c>
      <c r="L32" s="108">
        <v>18</v>
      </c>
      <c r="M32" s="109">
        <v>1</v>
      </c>
      <c r="N32" s="110">
        <v>31</v>
      </c>
      <c r="Q32" s="921">
        <v>2017</v>
      </c>
    </row>
    <row r="33" spans="1:17">
      <c r="A33" s="2407"/>
      <c r="B33" s="102" t="s">
        <v>256</v>
      </c>
      <c r="C33" s="107">
        <v>0</v>
      </c>
      <c r="D33" s="108">
        <v>0</v>
      </c>
      <c r="E33" s="109">
        <v>7.6923076923076927E-2</v>
      </c>
      <c r="F33" s="108">
        <v>1</v>
      </c>
      <c r="G33" s="109">
        <v>0.46153846153846151</v>
      </c>
      <c r="H33" s="108">
        <v>6</v>
      </c>
      <c r="I33" s="109">
        <v>0.23076923076923075</v>
      </c>
      <c r="J33" s="108">
        <v>3</v>
      </c>
      <c r="K33" s="109">
        <v>0.23076923076923075</v>
      </c>
      <c r="L33" s="108">
        <v>3</v>
      </c>
      <c r="M33" s="109">
        <v>1</v>
      </c>
      <c r="N33" s="110">
        <v>13</v>
      </c>
      <c r="Q33" s="921"/>
    </row>
    <row r="34" spans="1:17" ht="36">
      <c r="A34" s="2407"/>
      <c r="B34" s="102" t="s">
        <v>257</v>
      </c>
      <c r="C34" s="107">
        <v>0</v>
      </c>
      <c r="D34" s="108">
        <v>0</v>
      </c>
      <c r="E34" s="109">
        <v>0</v>
      </c>
      <c r="F34" s="108">
        <v>0</v>
      </c>
      <c r="G34" s="109">
        <v>0</v>
      </c>
      <c r="H34" s="108">
        <v>0</v>
      </c>
      <c r="I34" s="109">
        <v>0.5</v>
      </c>
      <c r="J34" s="108">
        <v>2</v>
      </c>
      <c r="K34" s="109">
        <v>0.5</v>
      </c>
      <c r="L34" s="108">
        <v>2</v>
      </c>
      <c r="M34" s="109">
        <v>1</v>
      </c>
      <c r="N34" s="110">
        <v>4</v>
      </c>
      <c r="Q34" s="921"/>
    </row>
    <row r="35" spans="1:17">
      <c r="Q35" s="921"/>
    </row>
    <row r="36" spans="1:17" ht="15.75" thickBot="1">
      <c r="A36" s="1205" t="s">
        <v>146</v>
      </c>
      <c r="B36" s="1205"/>
      <c r="C36" s="1205"/>
      <c r="D36" s="1205"/>
      <c r="E36" s="1205"/>
      <c r="F36" s="1205"/>
      <c r="G36" s="1205"/>
      <c r="H36" s="1205"/>
      <c r="I36" s="1205"/>
      <c r="J36" s="1205"/>
      <c r="K36" s="1205"/>
      <c r="L36" s="1205"/>
      <c r="M36" s="1205"/>
      <c r="N36" s="1205"/>
      <c r="Q36" s="921"/>
    </row>
    <row r="37" spans="1:17" ht="37.5" thickTop="1">
      <c r="A37" s="1206" t="s">
        <v>183</v>
      </c>
      <c r="B37" s="1206"/>
      <c r="C37" s="1209" t="s">
        <v>1286</v>
      </c>
      <c r="D37" s="1209"/>
      <c r="E37" s="1209"/>
      <c r="F37" s="1209"/>
      <c r="G37" s="1209"/>
      <c r="H37" s="1209"/>
      <c r="I37" s="1209"/>
      <c r="J37" s="1209"/>
      <c r="K37" s="1209"/>
      <c r="L37" s="1209"/>
      <c r="M37" s="1209"/>
      <c r="N37" s="1209"/>
      <c r="Q37" s="921"/>
    </row>
    <row r="38" spans="1:17" ht="36.75">
      <c r="A38" s="1207"/>
      <c r="B38" s="1207"/>
      <c r="C38" s="1210" t="s">
        <v>148</v>
      </c>
      <c r="D38" s="1210"/>
      <c r="E38" s="1210" t="s">
        <v>150</v>
      </c>
      <c r="F38" s="1210"/>
      <c r="G38" s="1210" t="s">
        <v>1287</v>
      </c>
      <c r="H38" s="1210"/>
      <c r="I38" s="1210" t="s">
        <v>25</v>
      </c>
      <c r="J38" s="1210"/>
      <c r="K38" s="1210" t="s">
        <v>151</v>
      </c>
      <c r="L38" s="1210"/>
      <c r="M38" s="1210" t="s">
        <v>518</v>
      </c>
      <c r="N38" s="1210"/>
      <c r="Q38" s="921"/>
    </row>
    <row r="39" spans="1:17" ht="15.75" thickBot="1">
      <c r="A39" s="1208"/>
      <c r="B39" s="1208"/>
      <c r="C39" s="944" t="s">
        <v>520</v>
      </c>
      <c r="D39" s="944" t="s">
        <v>519</v>
      </c>
      <c r="E39" s="944" t="s">
        <v>520</v>
      </c>
      <c r="F39" s="944" t="s">
        <v>519</v>
      </c>
      <c r="G39" s="944" t="s">
        <v>520</v>
      </c>
      <c r="H39" s="944" t="s">
        <v>519</v>
      </c>
      <c r="I39" s="944" t="s">
        <v>520</v>
      </c>
      <c r="J39" s="944" t="s">
        <v>519</v>
      </c>
      <c r="K39" s="944" t="s">
        <v>520</v>
      </c>
      <c r="L39" s="944" t="s">
        <v>519</v>
      </c>
      <c r="M39" s="944" t="s">
        <v>520</v>
      </c>
      <c r="N39" s="944" t="s">
        <v>519</v>
      </c>
      <c r="Q39" s="921"/>
    </row>
    <row r="40" spans="1:17" ht="15.75" customHeight="1" thickTop="1">
      <c r="A40" s="1211" t="s">
        <v>392</v>
      </c>
      <c r="B40" s="1211"/>
      <c r="C40" s="945">
        <v>3.0162412993039442E-2</v>
      </c>
      <c r="D40" s="922">
        <v>13</v>
      </c>
      <c r="E40" s="945">
        <v>0.19953596287703015</v>
      </c>
      <c r="F40" s="922">
        <v>86</v>
      </c>
      <c r="G40" s="945">
        <v>3.9443155452436193E-2</v>
      </c>
      <c r="H40" s="922">
        <v>17</v>
      </c>
      <c r="I40" s="945">
        <v>0.14153132250580047</v>
      </c>
      <c r="J40" s="922">
        <v>61</v>
      </c>
      <c r="K40" s="945">
        <v>0.58932714617169368</v>
      </c>
      <c r="L40" s="922">
        <v>254</v>
      </c>
      <c r="M40" s="945">
        <v>1</v>
      </c>
      <c r="N40" s="922">
        <v>431</v>
      </c>
      <c r="Q40" s="921"/>
    </row>
    <row r="41" spans="1:17" ht="15" customHeight="1">
      <c r="A41" s="1204" t="s">
        <v>8</v>
      </c>
      <c r="B41" s="1204" t="s">
        <v>397</v>
      </c>
      <c r="C41" s="946">
        <v>3.2388663967611336E-2</v>
      </c>
      <c r="D41" s="923">
        <v>8</v>
      </c>
      <c r="E41" s="946">
        <v>0.19838056680161945</v>
      </c>
      <c r="F41" s="923">
        <v>49</v>
      </c>
      <c r="G41" s="946">
        <v>4.048582995951417E-2</v>
      </c>
      <c r="H41" s="923">
        <v>10</v>
      </c>
      <c r="I41" s="946">
        <v>0.13765182186234817</v>
      </c>
      <c r="J41" s="923">
        <v>34</v>
      </c>
      <c r="K41" s="946">
        <v>0.59109311740890691</v>
      </c>
      <c r="L41" s="923">
        <v>146</v>
      </c>
      <c r="M41" s="946">
        <v>1</v>
      </c>
      <c r="N41" s="923">
        <v>247</v>
      </c>
      <c r="Q41" s="921"/>
    </row>
    <row r="42" spans="1:17">
      <c r="A42" s="1204"/>
      <c r="B42" s="1204" t="s">
        <v>395</v>
      </c>
      <c r="C42" s="946">
        <v>2.0833333333333329E-2</v>
      </c>
      <c r="D42" s="923">
        <v>2</v>
      </c>
      <c r="E42" s="946">
        <v>0.20833333333333337</v>
      </c>
      <c r="F42" s="923">
        <v>20</v>
      </c>
      <c r="G42" s="946">
        <v>3.125E-2</v>
      </c>
      <c r="H42" s="923">
        <v>3</v>
      </c>
      <c r="I42" s="946">
        <v>0.14583333333333334</v>
      </c>
      <c r="J42" s="923">
        <v>14</v>
      </c>
      <c r="K42" s="946">
        <v>0.59375</v>
      </c>
      <c r="L42" s="923">
        <v>57</v>
      </c>
      <c r="M42" s="946">
        <v>1</v>
      </c>
      <c r="N42" s="923">
        <v>96</v>
      </c>
    </row>
    <row r="43" spans="1:17" ht="36">
      <c r="A43" s="1204"/>
      <c r="B43" s="1204" t="s">
        <v>393</v>
      </c>
      <c r="C43" s="946">
        <v>2.1276595744680851E-2</v>
      </c>
      <c r="D43" s="923">
        <v>1</v>
      </c>
      <c r="E43" s="946">
        <v>8.5106382978723402E-2</v>
      </c>
      <c r="F43" s="923">
        <v>4</v>
      </c>
      <c r="G43" s="946">
        <v>2.1276595744680851E-2</v>
      </c>
      <c r="H43" s="923">
        <v>1</v>
      </c>
      <c r="I43" s="946">
        <v>0.1702127659574468</v>
      </c>
      <c r="J43" s="923">
        <v>8</v>
      </c>
      <c r="K43" s="946">
        <v>0.7021276595744681</v>
      </c>
      <c r="L43" s="923">
        <v>33</v>
      </c>
      <c r="M43" s="946">
        <v>1</v>
      </c>
      <c r="N43" s="923">
        <v>47</v>
      </c>
    </row>
    <row r="44" spans="1:17" ht="24">
      <c r="A44" s="1204"/>
      <c r="B44" s="1204" t="s">
        <v>394</v>
      </c>
      <c r="C44" s="946">
        <v>5.5555555555555552E-2</v>
      </c>
      <c r="D44" s="923">
        <v>2</v>
      </c>
      <c r="E44" s="946">
        <v>0.30555555555555558</v>
      </c>
      <c r="F44" s="923">
        <v>11</v>
      </c>
      <c r="G44" s="946">
        <v>8.3333333333333315E-2</v>
      </c>
      <c r="H44" s="923">
        <v>3</v>
      </c>
      <c r="I44" s="946">
        <v>0.1388888888888889</v>
      </c>
      <c r="J44" s="923">
        <v>5</v>
      </c>
      <c r="K44" s="946">
        <v>0.41666666666666674</v>
      </c>
      <c r="L44" s="923">
        <v>15</v>
      </c>
      <c r="M44" s="946">
        <v>1</v>
      </c>
      <c r="N44" s="923">
        <v>36</v>
      </c>
    </row>
    <row r="45" spans="1:17" ht="24">
      <c r="A45" s="1204"/>
      <c r="B45" s="1204" t="s">
        <v>396</v>
      </c>
      <c r="C45" s="946">
        <v>0</v>
      </c>
      <c r="D45" s="923">
        <v>0</v>
      </c>
      <c r="E45" s="946">
        <v>0.4</v>
      </c>
      <c r="F45" s="923">
        <v>2</v>
      </c>
      <c r="G45" s="946">
        <v>0</v>
      </c>
      <c r="H45" s="923">
        <v>0</v>
      </c>
      <c r="I45" s="946">
        <v>0</v>
      </c>
      <c r="J45" s="923">
        <v>0</v>
      </c>
      <c r="K45" s="946">
        <v>0.6</v>
      </c>
      <c r="L45" s="923">
        <v>3</v>
      </c>
      <c r="M45" s="946">
        <v>1</v>
      </c>
      <c r="N45" s="923">
        <v>5</v>
      </c>
    </row>
  </sheetData>
  <mergeCells count="33">
    <mergeCell ref="A5:B5"/>
    <mergeCell ref="A6:A10"/>
    <mergeCell ref="A13:N13"/>
    <mergeCell ref="A1:N1"/>
    <mergeCell ref="A2:B4"/>
    <mergeCell ref="C2:N2"/>
    <mergeCell ref="E3:F3"/>
    <mergeCell ref="C3:D3"/>
    <mergeCell ref="G3:H3"/>
    <mergeCell ref="I3:J3"/>
    <mergeCell ref="K3:L3"/>
    <mergeCell ref="M3:N3"/>
    <mergeCell ref="C15:D15"/>
    <mergeCell ref="E15:F15"/>
    <mergeCell ref="G15:H15"/>
    <mergeCell ref="I15:J15"/>
    <mergeCell ref="K15:L15"/>
    <mergeCell ref="K27:L27"/>
    <mergeCell ref="M27:N27"/>
    <mergeCell ref="A29:B29"/>
    <mergeCell ref="A30:A34"/>
    <mergeCell ref="M15:N15"/>
    <mergeCell ref="A17:B17"/>
    <mergeCell ref="A18:A22"/>
    <mergeCell ref="A25:N25"/>
    <mergeCell ref="A26:B28"/>
    <mergeCell ref="C26:N26"/>
    <mergeCell ref="C27:D27"/>
    <mergeCell ref="E27:F27"/>
    <mergeCell ref="G27:H27"/>
    <mergeCell ref="I27:J27"/>
    <mergeCell ref="A14:B16"/>
    <mergeCell ref="C14:N14"/>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5" tint="0.79998168889431442"/>
  </sheetPr>
  <dimension ref="A1:C58"/>
  <sheetViews>
    <sheetView workbookViewId="0">
      <selection activeCell="T24" sqref="T24"/>
    </sheetView>
  </sheetViews>
  <sheetFormatPr baseColWidth="10" defaultColWidth="9.140625" defaultRowHeight="15"/>
  <cols>
    <col min="1" max="1" width="37.42578125" customWidth="1"/>
  </cols>
  <sheetData>
    <row r="1" spans="1:3" ht="36">
      <c r="A1" s="925" t="s">
        <v>1203</v>
      </c>
      <c r="B1" s="926">
        <v>1</v>
      </c>
      <c r="C1" s="924"/>
    </row>
    <row r="2" spans="1:3" ht="36">
      <c r="A2" s="925" t="s">
        <v>1204</v>
      </c>
      <c r="B2" s="926">
        <v>1</v>
      </c>
      <c r="C2" s="924"/>
    </row>
    <row r="3" spans="1:3">
      <c r="A3" s="925" t="s">
        <v>1205</v>
      </c>
      <c r="B3" s="926">
        <v>1</v>
      </c>
      <c r="C3" s="924"/>
    </row>
    <row r="4" spans="1:3" ht="24">
      <c r="A4" s="925" t="s">
        <v>1206</v>
      </c>
      <c r="B4" s="926">
        <v>1</v>
      </c>
      <c r="C4" s="924"/>
    </row>
    <row r="5" spans="1:3" ht="24">
      <c r="A5" s="925" t="s">
        <v>1207</v>
      </c>
      <c r="B5" s="926">
        <v>1</v>
      </c>
      <c r="C5" s="924"/>
    </row>
    <row r="6" spans="1:3">
      <c r="A6" s="925" t="s">
        <v>1208</v>
      </c>
      <c r="B6" s="926">
        <v>1</v>
      </c>
      <c r="C6" s="924"/>
    </row>
    <row r="7" spans="1:3" ht="24">
      <c r="A7" s="925" t="s">
        <v>1209</v>
      </c>
      <c r="B7" s="926">
        <v>1</v>
      </c>
      <c r="C7" s="924"/>
    </row>
    <row r="8" spans="1:3" ht="24">
      <c r="A8" s="925" t="s">
        <v>1210</v>
      </c>
      <c r="B8" s="926">
        <v>1</v>
      </c>
      <c r="C8" s="924"/>
    </row>
    <row r="9" spans="1:3" ht="36">
      <c r="A9" s="925" t="s">
        <v>1211</v>
      </c>
      <c r="B9" s="926">
        <v>1</v>
      </c>
      <c r="C9" s="924"/>
    </row>
    <row r="10" spans="1:3" ht="24">
      <c r="A10" s="925" t="s">
        <v>1212</v>
      </c>
      <c r="B10" s="926">
        <v>1</v>
      </c>
      <c r="C10" s="924"/>
    </row>
    <row r="11" spans="1:3">
      <c r="A11" s="925" t="s">
        <v>1213</v>
      </c>
      <c r="B11" s="926">
        <v>1</v>
      </c>
      <c r="C11" s="924"/>
    </row>
    <row r="12" spans="1:3">
      <c r="A12" s="925" t="s">
        <v>1214</v>
      </c>
      <c r="B12" s="926">
        <v>1</v>
      </c>
      <c r="C12" s="924"/>
    </row>
    <row r="13" spans="1:3">
      <c r="A13" s="925" t="s">
        <v>1215</v>
      </c>
      <c r="B13" s="926">
        <v>1</v>
      </c>
      <c r="C13" s="924"/>
    </row>
    <row r="14" spans="1:3">
      <c r="A14" s="925" t="s">
        <v>1216</v>
      </c>
      <c r="B14" s="926">
        <v>1</v>
      </c>
      <c r="C14" s="924"/>
    </row>
    <row r="15" spans="1:3" ht="24">
      <c r="A15" s="925" t="s">
        <v>1217</v>
      </c>
      <c r="B15" s="926">
        <v>1</v>
      </c>
      <c r="C15" s="924"/>
    </row>
    <row r="16" spans="1:3">
      <c r="A16" s="925" t="s">
        <v>1218</v>
      </c>
      <c r="B16" s="926">
        <v>1</v>
      </c>
      <c r="C16" s="924"/>
    </row>
    <row r="17" spans="1:3">
      <c r="A17" s="925" t="s">
        <v>1219</v>
      </c>
      <c r="B17" s="926">
        <v>1</v>
      </c>
      <c r="C17" s="924"/>
    </row>
    <row r="18" spans="1:3" ht="36">
      <c r="A18" s="925" t="s">
        <v>1220</v>
      </c>
      <c r="B18" s="926">
        <v>1</v>
      </c>
      <c r="C18" s="924"/>
    </row>
    <row r="19" spans="1:3" ht="24">
      <c r="A19" s="925" t="s">
        <v>1221</v>
      </c>
      <c r="B19" s="926">
        <v>1</v>
      </c>
      <c r="C19" s="924"/>
    </row>
    <row r="20" spans="1:3">
      <c r="A20" s="925" t="s">
        <v>1222</v>
      </c>
      <c r="B20" s="926">
        <v>1</v>
      </c>
      <c r="C20" s="924"/>
    </row>
    <row r="21" spans="1:3">
      <c r="A21" s="925" t="s">
        <v>1223</v>
      </c>
      <c r="B21" s="926">
        <v>1</v>
      </c>
      <c r="C21" s="924"/>
    </row>
    <row r="22" spans="1:3">
      <c r="A22" s="925" t="s">
        <v>1224</v>
      </c>
      <c r="B22" s="926">
        <v>1</v>
      </c>
      <c r="C22" s="924"/>
    </row>
    <row r="23" spans="1:3" ht="24">
      <c r="A23" s="925" t="s">
        <v>1225</v>
      </c>
      <c r="B23" s="926">
        <v>1</v>
      </c>
      <c r="C23" s="924"/>
    </row>
    <row r="24" spans="1:3">
      <c r="A24" s="925" t="s">
        <v>1226</v>
      </c>
      <c r="B24" s="926">
        <v>1</v>
      </c>
      <c r="C24" s="924"/>
    </row>
    <row r="25" spans="1:3" ht="24">
      <c r="A25" s="925" t="s">
        <v>1227</v>
      </c>
      <c r="B25" s="926">
        <v>1</v>
      </c>
      <c r="C25" s="924"/>
    </row>
    <row r="26" spans="1:3">
      <c r="A26" s="925" t="s">
        <v>1228</v>
      </c>
      <c r="B26" s="926">
        <v>1</v>
      </c>
      <c r="C26" s="924"/>
    </row>
    <row r="27" spans="1:3">
      <c r="A27" s="925" t="s">
        <v>1229</v>
      </c>
      <c r="B27" s="926">
        <v>1</v>
      </c>
      <c r="C27" s="924"/>
    </row>
    <row r="28" spans="1:3" ht="24">
      <c r="A28" s="925" t="s">
        <v>1230</v>
      </c>
      <c r="B28" s="926">
        <v>1</v>
      </c>
      <c r="C28" s="924"/>
    </row>
    <row r="29" spans="1:3" ht="36">
      <c r="A29" s="925" t="s">
        <v>1231</v>
      </c>
      <c r="B29" s="926">
        <v>1</v>
      </c>
      <c r="C29" s="924"/>
    </row>
    <row r="30" spans="1:3" ht="36">
      <c r="A30" s="925" t="s">
        <v>1232</v>
      </c>
      <c r="B30" s="926">
        <v>1</v>
      </c>
      <c r="C30" s="924"/>
    </row>
    <row r="31" spans="1:3" ht="36">
      <c r="A31" s="925" t="s">
        <v>1233</v>
      </c>
      <c r="B31" s="926">
        <v>1</v>
      </c>
      <c r="C31" s="924"/>
    </row>
    <row r="32" spans="1:3" ht="36">
      <c r="A32" s="925" t="s">
        <v>1234</v>
      </c>
      <c r="B32" s="926">
        <v>1</v>
      </c>
      <c r="C32" s="924"/>
    </row>
    <row r="33" spans="1:3" ht="36">
      <c r="A33" s="925" t="s">
        <v>1235</v>
      </c>
      <c r="B33" s="926">
        <v>1</v>
      </c>
      <c r="C33" s="924"/>
    </row>
    <row r="34" spans="1:3" ht="24">
      <c r="A34" s="925" t="s">
        <v>1236</v>
      </c>
      <c r="B34" s="926">
        <v>1</v>
      </c>
      <c r="C34" s="924"/>
    </row>
    <row r="35" spans="1:3">
      <c r="A35" s="925" t="s">
        <v>1237</v>
      </c>
      <c r="B35" s="926">
        <v>1</v>
      </c>
      <c r="C35" s="924"/>
    </row>
    <row r="36" spans="1:3">
      <c r="A36" s="925" t="s">
        <v>1238</v>
      </c>
      <c r="B36" s="926">
        <v>1</v>
      </c>
      <c r="C36" s="924"/>
    </row>
    <row r="37" spans="1:3" ht="36">
      <c r="A37" s="925" t="s">
        <v>1239</v>
      </c>
      <c r="B37" s="926">
        <v>1</v>
      </c>
      <c r="C37" s="924"/>
    </row>
    <row r="38" spans="1:3" ht="24">
      <c r="A38" s="925" t="s">
        <v>1240</v>
      </c>
      <c r="B38" s="926">
        <v>1</v>
      </c>
      <c r="C38" s="924"/>
    </row>
    <row r="39" spans="1:3">
      <c r="A39" s="925" t="s">
        <v>1241</v>
      </c>
      <c r="B39" s="926">
        <v>1</v>
      </c>
      <c r="C39" s="924"/>
    </row>
    <row r="40" spans="1:3">
      <c r="A40" s="925" t="s">
        <v>1242</v>
      </c>
      <c r="B40" s="926">
        <v>1</v>
      </c>
      <c r="C40" s="924"/>
    </row>
    <row r="41" spans="1:3">
      <c r="A41" s="925" t="s">
        <v>1243</v>
      </c>
      <c r="B41" s="926">
        <v>1</v>
      </c>
      <c r="C41" s="924"/>
    </row>
    <row r="42" spans="1:3" ht="24">
      <c r="A42" s="925" t="s">
        <v>1244</v>
      </c>
      <c r="B42" s="926">
        <v>1</v>
      </c>
      <c r="C42" s="924"/>
    </row>
    <row r="43" spans="1:3">
      <c r="A43" s="925" t="s">
        <v>1245</v>
      </c>
      <c r="B43" s="926">
        <v>1</v>
      </c>
      <c r="C43" s="924"/>
    </row>
    <row r="44" spans="1:3">
      <c r="A44" s="925" t="s">
        <v>1246</v>
      </c>
      <c r="B44" s="926">
        <v>1</v>
      </c>
      <c r="C44" s="924"/>
    </row>
    <row r="45" spans="1:3">
      <c r="A45" s="925" t="s">
        <v>1247</v>
      </c>
      <c r="B45" s="926">
        <v>1</v>
      </c>
      <c r="C45" s="924"/>
    </row>
    <row r="46" spans="1:3">
      <c r="A46" s="925" t="s">
        <v>1248</v>
      </c>
      <c r="B46" s="926">
        <v>1</v>
      </c>
      <c r="C46" s="924"/>
    </row>
    <row r="47" spans="1:3">
      <c r="A47" s="925" t="s">
        <v>1249</v>
      </c>
      <c r="B47" s="926">
        <v>1</v>
      </c>
      <c r="C47" s="924"/>
    </row>
    <row r="48" spans="1:3" ht="24">
      <c r="A48" s="925" t="s">
        <v>1250</v>
      </c>
      <c r="B48" s="926">
        <v>1</v>
      </c>
      <c r="C48" s="924"/>
    </row>
    <row r="49" spans="1:3">
      <c r="A49" s="925" t="s">
        <v>1251</v>
      </c>
      <c r="B49" s="926">
        <v>1</v>
      </c>
      <c r="C49" s="924"/>
    </row>
    <row r="50" spans="1:3" ht="24">
      <c r="A50" s="925" t="s">
        <v>1252</v>
      </c>
      <c r="B50" s="926">
        <v>1</v>
      </c>
      <c r="C50" s="924"/>
    </row>
    <row r="51" spans="1:3">
      <c r="A51" s="925" t="s">
        <v>1253</v>
      </c>
      <c r="B51" s="926">
        <v>1</v>
      </c>
      <c r="C51" s="924"/>
    </row>
    <row r="52" spans="1:3">
      <c r="A52" s="925" t="s">
        <v>1254</v>
      </c>
      <c r="B52" s="926">
        <v>1</v>
      </c>
      <c r="C52" s="924"/>
    </row>
    <row r="53" spans="1:3">
      <c r="A53" s="925" t="s">
        <v>1255</v>
      </c>
      <c r="B53" s="926">
        <v>1</v>
      </c>
      <c r="C53" s="924"/>
    </row>
    <row r="54" spans="1:3">
      <c r="A54" s="925" t="s">
        <v>1256</v>
      </c>
      <c r="B54" s="926">
        <v>1</v>
      </c>
      <c r="C54" s="924"/>
    </row>
    <row r="55" spans="1:3">
      <c r="A55" s="925" t="s">
        <v>1257</v>
      </c>
      <c r="B55" s="926">
        <v>1</v>
      </c>
      <c r="C55" s="924"/>
    </row>
    <row r="56" spans="1:3" ht="36">
      <c r="A56" s="925" t="s">
        <v>1258</v>
      </c>
      <c r="B56" s="926">
        <v>1</v>
      </c>
      <c r="C56" s="924"/>
    </row>
    <row r="57" spans="1:3" ht="24">
      <c r="A57" s="925" t="s">
        <v>1259</v>
      </c>
      <c r="B57" s="926">
        <v>1</v>
      </c>
      <c r="C57" s="924"/>
    </row>
    <row r="58" spans="1:3">
      <c r="A58" s="925" t="s">
        <v>1260</v>
      </c>
      <c r="B58" s="926">
        <v>1</v>
      </c>
      <c r="C58" s="924"/>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4" tint="0.39997558519241921"/>
  </sheetPr>
  <dimension ref="A2:AH58"/>
  <sheetViews>
    <sheetView topLeftCell="N40" zoomScale="70" zoomScaleNormal="70" workbookViewId="0">
      <selection activeCell="T24" sqref="T24"/>
    </sheetView>
  </sheetViews>
  <sheetFormatPr baseColWidth="10" defaultColWidth="9.140625" defaultRowHeight="15"/>
  <cols>
    <col min="1" max="2" width="22.7109375" customWidth="1"/>
    <col min="3" max="3" width="11.140625" customWidth="1"/>
    <col min="4" max="4" width="6.7109375" bestFit="1" customWidth="1"/>
    <col min="5" max="5" width="11.140625" customWidth="1"/>
    <col min="6" max="6" width="6.7109375" bestFit="1" customWidth="1"/>
    <col min="7" max="7" width="11.140625" customWidth="1"/>
    <col min="8" max="8" width="10.5703125" customWidth="1"/>
    <col min="12" max="12" width="13.140625" customWidth="1"/>
    <col min="13" max="13" width="13.85546875" customWidth="1"/>
    <col min="20" max="20" width="34.7109375" customWidth="1"/>
    <col min="21" max="21" width="13.28515625" customWidth="1"/>
    <col min="22" max="23" width="11.7109375" bestFit="1" customWidth="1"/>
    <col min="24" max="24" width="14.7109375" customWidth="1"/>
    <col min="25" max="25" width="14.140625" customWidth="1"/>
    <col min="32" max="32" width="19.5703125" customWidth="1"/>
    <col min="33" max="33" width="13.5703125" bestFit="1" customWidth="1"/>
  </cols>
  <sheetData>
    <row r="2" spans="1:33" ht="18.75" thickBot="1">
      <c r="A2" s="112" t="s">
        <v>248</v>
      </c>
      <c r="Z2">
        <v>2017</v>
      </c>
      <c r="AA2" s="2487" t="s">
        <v>1290</v>
      </c>
      <c r="AB2" s="2487"/>
      <c r="AC2" s="2487"/>
      <c r="AD2" s="2487"/>
      <c r="AE2" s="2487"/>
      <c r="AF2" s="2487"/>
      <c r="AG2" s="2487"/>
    </row>
    <row r="3" spans="1:33" ht="15.75" thickTop="1">
      <c r="R3" t="s">
        <v>390</v>
      </c>
      <c r="AA3" s="2488" t="s">
        <v>183</v>
      </c>
      <c r="AB3" s="2480" t="s">
        <v>601</v>
      </c>
      <c r="AC3" s="2480"/>
      <c r="AD3" s="2480"/>
      <c r="AE3" s="2480"/>
      <c r="AF3" s="2480"/>
      <c r="AG3" s="2480"/>
    </row>
    <row r="4" spans="1:33" ht="18" customHeight="1" thickBot="1">
      <c r="A4" s="2487" t="s">
        <v>153</v>
      </c>
      <c r="B4" s="2487"/>
      <c r="C4" s="2487"/>
      <c r="D4" s="2487"/>
      <c r="E4" s="2487"/>
      <c r="F4" s="2487"/>
      <c r="G4" s="2487"/>
      <c r="H4" s="2487"/>
      <c r="I4" s="947"/>
      <c r="L4">
        <v>2017</v>
      </c>
      <c r="AA4" s="2489"/>
      <c r="AB4" s="2481" t="s">
        <v>534</v>
      </c>
      <c r="AC4" s="2481"/>
      <c r="AD4" s="2481" t="s">
        <v>540</v>
      </c>
      <c r="AE4" s="2481"/>
      <c r="AF4" s="2481" t="s">
        <v>518</v>
      </c>
      <c r="AG4" s="2481"/>
    </row>
    <row r="5" spans="1:33" ht="15" customHeight="1" thickTop="1" thickBot="1">
      <c r="A5" s="2488">
        <v>2017</v>
      </c>
      <c r="B5" s="2488"/>
      <c r="C5" s="2480" t="s">
        <v>1288</v>
      </c>
      <c r="D5" s="2480"/>
      <c r="E5" s="2480"/>
      <c r="F5" s="2480"/>
      <c r="G5" s="2480"/>
      <c r="H5" s="2480"/>
      <c r="I5" s="947"/>
      <c r="L5" s="2465" t="s">
        <v>205</v>
      </c>
      <c r="M5" s="2466"/>
      <c r="N5" s="2466"/>
      <c r="O5" s="2466"/>
      <c r="P5" s="2466"/>
      <c r="Q5" s="2467"/>
      <c r="AA5" s="2490"/>
      <c r="AB5" s="948" t="s">
        <v>64</v>
      </c>
      <c r="AC5" s="948" t="s">
        <v>531</v>
      </c>
      <c r="AD5" s="948" t="s">
        <v>64</v>
      </c>
      <c r="AE5" s="948" t="s">
        <v>531</v>
      </c>
      <c r="AF5" s="948" t="s">
        <v>64</v>
      </c>
      <c r="AG5" s="948" t="s">
        <v>531</v>
      </c>
    </row>
    <row r="6" spans="1:33" ht="15" customHeight="1" thickTop="1" thickBot="1">
      <c r="A6" s="2489"/>
      <c r="B6" s="2489"/>
      <c r="C6" s="2481" t="s">
        <v>155</v>
      </c>
      <c r="D6" s="2481"/>
      <c r="E6" s="2481" t="s">
        <v>151</v>
      </c>
      <c r="F6" s="2481"/>
      <c r="G6" s="2481" t="s">
        <v>518</v>
      </c>
      <c r="H6" s="2481"/>
      <c r="I6" s="947"/>
      <c r="L6" s="2468" t="s">
        <v>155</v>
      </c>
      <c r="M6" s="2469"/>
      <c r="N6" s="2469" t="s">
        <v>151</v>
      </c>
      <c r="O6" s="2469"/>
      <c r="P6" s="2469" t="s">
        <v>238</v>
      </c>
      <c r="Q6" s="2470"/>
      <c r="AA6" s="967" t="s">
        <v>1291</v>
      </c>
      <c r="AB6" s="968">
        <v>430</v>
      </c>
      <c r="AC6" s="969">
        <v>0.99078341013824878</v>
      </c>
      <c r="AD6" s="968">
        <v>4</v>
      </c>
      <c r="AE6" s="970">
        <v>9.2165898617511521E-3</v>
      </c>
      <c r="AF6" s="968">
        <v>434</v>
      </c>
      <c r="AG6" s="969">
        <v>1</v>
      </c>
    </row>
    <row r="7" spans="1:33" ht="15" customHeight="1" thickTop="1" thickBot="1">
      <c r="A7" s="2490"/>
      <c r="B7" s="2490"/>
      <c r="C7" s="948" t="s">
        <v>520</v>
      </c>
      <c r="D7" s="948" t="s">
        <v>519</v>
      </c>
      <c r="E7" s="948" t="s">
        <v>520</v>
      </c>
      <c r="F7" s="948" t="s">
        <v>519</v>
      </c>
      <c r="G7" s="948" t="s">
        <v>520</v>
      </c>
      <c r="H7" s="948" t="s">
        <v>519</v>
      </c>
      <c r="I7" s="947"/>
      <c r="L7" s="165" t="s">
        <v>239</v>
      </c>
      <c r="M7" s="166" t="s">
        <v>240</v>
      </c>
      <c r="N7" s="166" t="s">
        <v>239</v>
      </c>
      <c r="O7" s="166" t="s">
        <v>240</v>
      </c>
      <c r="P7" s="166" t="s">
        <v>239</v>
      </c>
      <c r="Q7" s="167" t="s">
        <v>240</v>
      </c>
      <c r="AA7" s="947"/>
      <c r="AB7" s="947"/>
      <c r="AC7" s="947"/>
      <c r="AD7" s="947"/>
      <c r="AE7" s="947"/>
      <c r="AF7" s="947"/>
      <c r="AG7" s="947"/>
    </row>
    <row r="8" spans="1:33" ht="34.5" customHeight="1" thickTop="1">
      <c r="A8" s="2486" t="s">
        <v>392</v>
      </c>
      <c r="B8" s="2486"/>
      <c r="C8" s="949">
        <v>0.42923433874709976</v>
      </c>
      <c r="D8" s="950">
        <v>185</v>
      </c>
      <c r="E8" s="949">
        <v>0.57076566125290018</v>
      </c>
      <c r="F8" s="950">
        <v>246</v>
      </c>
      <c r="G8" s="949">
        <v>1</v>
      </c>
      <c r="H8" s="950">
        <v>431</v>
      </c>
      <c r="I8" s="947"/>
      <c r="L8" s="959">
        <v>0.4</v>
      </c>
      <c r="M8" s="960">
        <v>172</v>
      </c>
      <c r="N8" s="959">
        <v>0.6</v>
      </c>
      <c r="O8" s="960">
        <v>258</v>
      </c>
      <c r="P8" s="168">
        <v>1</v>
      </c>
      <c r="Q8" s="169">
        <v>430</v>
      </c>
      <c r="AA8" s="2487" t="s">
        <v>1292</v>
      </c>
      <c r="AB8" s="2487"/>
      <c r="AC8" s="2487"/>
      <c r="AD8" s="2487"/>
      <c r="AE8" s="2487"/>
      <c r="AF8" s="947"/>
      <c r="AG8" s="947"/>
    </row>
    <row r="9" spans="1:33" ht="27.95" customHeight="1" thickBot="1">
      <c r="A9" s="2472" t="s">
        <v>8</v>
      </c>
      <c r="B9" s="951" t="s">
        <v>397</v>
      </c>
      <c r="C9" s="952">
        <v>0.55060728744939269</v>
      </c>
      <c r="D9" s="953">
        <v>136</v>
      </c>
      <c r="E9" s="952">
        <v>0.44939271255060731</v>
      </c>
      <c r="F9" s="953">
        <v>111</v>
      </c>
      <c r="G9" s="952">
        <v>1</v>
      </c>
      <c r="H9" s="953">
        <v>247</v>
      </c>
      <c r="I9" s="947"/>
      <c r="T9" s="245" t="s">
        <v>1570</v>
      </c>
      <c r="AA9" s="971" t="s">
        <v>519</v>
      </c>
      <c r="AB9" s="947"/>
      <c r="AC9" s="947"/>
      <c r="AD9" s="947"/>
      <c r="AE9" s="947"/>
      <c r="AF9" s="947"/>
      <c r="AG9" s="947"/>
    </row>
    <row r="10" spans="1:33" ht="15" customHeight="1" thickTop="1" thickBot="1">
      <c r="A10" s="2472"/>
      <c r="B10" s="951" t="s">
        <v>395</v>
      </c>
      <c r="C10" s="952">
        <v>0.11458333333333331</v>
      </c>
      <c r="D10" s="953">
        <v>11</v>
      </c>
      <c r="E10" s="952">
        <v>0.88541666666666652</v>
      </c>
      <c r="F10" s="953">
        <v>85</v>
      </c>
      <c r="G10" s="952">
        <v>1</v>
      </c>
      <c r="H10" s="953">
        <v>96</v>
      </c>
      <c r="I10" s="947"/>
      <c r="K10">
        <v>2017</v>
      </c>
      <c r="L10" s="245" t="s">
        <v>1538</v>
      </c>
      <c r="M10" s="245" t="s">
        <v>1568</v>
      </c>
      <c r="N10" s="245" t="s">
        <v>1569</v>
      </c>
      <c r="AA10" s="2492">
        <v>2017</v>
      </c>
      <c r="AB10" s="2492"/>
      <c r="AC10" s="2494" t="s">
        <v>1289</v>
      </c>
      <c r="AD10" s="2494"/>
      <c r="AE10" s="2494" t="s">
        <v>518</v>
      </c>
      <c r="AF10" s="947"/>
      <c r="AG10" s="947"/>
    </row>
    <row r="11" spans="1:33" ht="15" customHeight="1" thickTop="1" thickBot="1">
      <c r="A11" s="2472"/>
      <c r="B11" s="951" t="s">
        <v>393</v>
      </c>
      <c r="C11" s="952">
        <v>0.46808510638297873</v>
      </c>
      <c r="D11" s="953">
        <v>22</v>
      </c>
      <c r="E11" s="952">
        <v>0.53191489361702127</v>
      </c>
      <c r="F11" s="953">
        <v>25</v>
      </c>
      <c r="G11" s="952">
        <v>1</v>
      </c>
      <c r="H11" s="953">
        <v>47</v>
      </c>
      <c r="I11" s="947"/>
      <c r="L11" s="949">
        <v>0.42923433874709976</v>
      </c>
      <c r="M11" s="949">
        <v>0.57076566125290018</v>
      </c>
      <c r="N11" s="959">
        <v>0.4</v>
      </c>
      <c r="T11" s="2474">
        <v>2017</v>
      </c>
      <c r="U11" s="2474"/>
      <c r="V11" s="2476" t="s">
        <v>1289</v>
      </c>
      <c r="W11" s="2476"/>
      <c r="X11" s="2476" t="s">
        <v>518</v>
      </c>
      <c r="AA11" s="2493"/>
      <c r="AB11" s="2493"/>
      <c r="AC11" s="972" t="s">
        <v>155</v>
      </c>
      <c r="AD11" s="972" t="s">
        <v>151</v>
      </c>
      <c r="AE11" s="2495"/>
      <c r="AF11" s="947"/>
      <c r="AG11" s="947"/>
    </row>
    <row r="12" spans="1:33" ht="15" customHeight="1" thickTop="1" thickBot="1">
      <c r="A12" s="2472"/>
      <c r="B12" s="951" t="s">
        <v>394</v>
      </c>
      <c r="C12" s="952">
        <v>0.38888888888888895</v>
      </c>
      <c r="D12" s="953">
        <v>14</v>
      </c>
      <c r="E12" s="952">
        <v>0.61111111111111116</v>
      </c>
      <c r="F12" s="953">
        <v>22</v>
      </c>
      <c r="G12" s="952">
        <v>1</v>
      </c>
      <c r="H12" s="953">
        <v>36</v>
      </c>
      <c r="I12" s="947"/>
      <c r="T12" s="2475"/>
      <c r="U12" s="2475"/>
      <c r="V12" s="1344" t="s">
        <v>155</v>
      </c>
      <c r="W12" s="1344" t="s">
        <v>151</v>
      </c>
      <c r="X12" s="2477"/>
      <c r="AA12" s="2496" t="s">
        <v>1288</v>
      </c>
      <c r="AB12" s="973" t="s">
        <v>155</v>
      </c>
      <c r="AC12" s="974">
        <v>84</v>
      </c>
      <c r="AD12" s="974">
        <v>100</v>
      </c>
      <c r="AE12" s="974">
        <v>184</v>
      </c>
      <c r="AF12" s="947"/>
      <c r="AG12" s="947"/>
    </row>
    <row r="13" spans="1:33" ht="15" customHeight="1" thickTop="1">
      <c r="A13" s="2472"/>
      <c r="B13" s="951" t="s">
        <v>396</v>
      </c>
      <c r="C13" s="952">
        <v>0.4</v>
      </c>
      <c r="D13" s="953">
        <v>2</v>
      </c>
      <c r="E13" s="952">
        <v>0.6</v>
      </c>
      <c r="F13" s="953">
        <v>3</v>
      </c>
      <c r="G13" s="952">
        <v>1</v>
      </c>
      <c r="H13" s="953">
        <v>5</v>
      </c>
      <c r="I13" s="947"/>
      <c r="T13" s="2478" t="s">
        <v>1288</v>
      </c>
      <c r="U13" s="1345" t="s">
        <v>155</v>
      </c>
      <c r="V13" s="1346">
        <v>84</v>
      </c>
      <c r="W13" s="1346">
        <v>100</v>
      </c>
      <c r="X13" s="1346">
        <v>184</v>
      </c>
      <c r="AA13" s="2497"/>
      <c r="AB13" s="975" t="s">
        <v>151</v>
      </c>
      <c r="AC13" s="976">
        <v>88</v>
      </c>
      <c r="AD13" s="976">
        <v>158</v>
      </c>
      <c r="AE13" s="976">
        <v>246</v>
      </c>
      <c r="AF13" s="947"/>
      <c r="AG13" s="947"/>
    </row>
    <row r="14" spans="1:33" ht="15" customHeight="1" thickBot="1">
      <c r="A14" s="2472" t="s">
        <v>9</v>
      </c>
      <c r="B14" s="951" t="s">
        <v>11</v>
      </c>
      <c r="C14" s="952">
        <v>0.42146596858638735</v>
      </c>
      <c r="D14" s="953">
        <v>161</v>
      </c>
      <c r="E14" s="952">
        <v>0.57853403141361259</v>
      </c>
      <c r="F14" s="953">
        <v>221</v>
      </c>
      <c r="G14" s="952">
        <v>1</v>
      </c>
      <c r="H14" s="953">
        <v>382</v>
      </c>
      <c r="I14" s="947"/>
      <c r="T14" s="2479"/>
      <c r="U14" s="1347" t="s">
        <v>151</v>
      </c>
      <c r="V14" s="1348">
        <v>88</v>
      </c>
      <c r="W14" s="1348">
        <v>158</v>
      </c>
      <c r="X14" s="1348">
        <v>246</v>
      </c>
      <c r="AA14" s="2491" t="s">
        <v>518</v>
      </c>
      <c r="AB14" s="2491"/>
      <c r="AC14" s="977">
        <v>172</v>
      </c>
      <c r="AD14" s="977">
        <v>258</v>
      </c>
      <c r="AE14" s="977">
        <v>430</v>
      </c>
      <c r="AF14" s="947"/>
      <c r="AG14" s="947"/>
    </row>
    <row r="15" spans="1:33" ht="15" customHeight="1" thickTop="1" thickBot="1">
      <c r="A15" s="2472"/>
      <c r="B15" s="951" t="s">
        <v>10</v>
      </c>
      <c r="C15" s="952">
        <v>0.48979591836734693</v>
      </c>
      <c r="D15" s="953">
        <v>24</v>
      </c>
      <c r="E15" s="952">
        <v>0.51020408163265307</v>
      </c>
      <c r="F15" s="953">
        <v>25</v>
      </c>
      <c r="G15" s="952">
        <v>1</v>
      </c>
      <c r="H15" s="953">
        <v>49</v>
      </c>
      <c r="I15" s="947"/>
      <c r="T15" s="2471" t="s">
        <v>518</v>
      </c>
      <c r="U15" s="2471"/>
      <c r="V15" s="1349">
        <v>172</v>
      </c>
      <c r="W15" s="1349">
        <v>258</v>
      </c>
      <c r="X15" s="1349">
        <v>430</v>
      </c>
    </row>
    <row r="16" spans="1:33" ht="15" customHeight="1" thickTop="1">
      <c r="A16" s="2472" t="s">
        <v>521</v>
      </c>
      <c r="B16" s="951" t="s">
        <v>12</v>
      </c>
      <c r="C16" s="952">
        <v>0.30434782608695654</v>
      </c>
      <c r="D16" s="953">
        <v>7</v>
      </c>
      <c r="E16" s="952">
        <v>0.69565217391304346</v>
      </c>
      <c r="F16" s="953">
        <v>16</v>
      </c>
      <c r="G16" s="952">
        <v>1</v>
      </c>
      <c r="H16" s="953">
        <v>23</v>
      </c>
      <c r="I16" s="947"/>
    </row>
    <row r="17" spans="1:34" ht="57" customHeight="1">
      <c r="A17" s="2472"/>
      <c r="B17" s="951" t="s">
        <v>13</v>
      </c>
      <c r="C17" s="952">
        <v>0.43627450980392157</v>
      </c>
      <c r="D17" s="953">
        <v>178</v>
      </c>
      <c r="E17" s="952">
        <v>0.56372549019607843</v>
      </c>
      <c r="F17" s="953">
        <v>230</v>
      </c>
      <c r="G17" s="952">
        <v>1</v>
      </c>
      <c r="H17" s="953">
        <v>408</v>
      </c>
      <c r="I17" s="947"/>
      <c r="AC17" s="1340"/>
      <c r="AD17" s="234"/>
      <c r="AE17" s="1340"/>
    </row>
    <row r="18" spans="1:34" ht="15" customHeight="1">
      <c r="A18" s="2472" t="s">
        <v>14</v>
      </c>
      <c r="B18" s="951" t="s">
        <v>15</v>
      </c>
      <c r="C18" s="952">
        <v>0.2537313432835821</v>
      </c>
      <c r="D18" s="953">
        <v>17</v>
      </c>
      <c r="E18" s="952">
        <v>0.74626865671641796</v>
      </c>
      <c r="F18" s="953">
        <v>50</v>
      </c>
      <c r="G18" s="952">
        <v>1</v>
      </c>
      <c r="H18" s="953">
        <v>67</v>
      </c>
      <c r="I18" s="947"/>
      <c r="AC18" s="1341"/>
      <c r="AD18" s="234"/>
      <c r="AE18" s="1340"/>
      <c r="AF18" t="s">
        <v>1614</v>
      </c>
      <c r="AG18">
        <v>84</v>
      </c>
      <c r="AH18">
        <v>430</v>
      </c>
    </row>
    <row r="19" spans="1:34" ht="27.95" customHeight="1" thickBot="1">
      <c r="A19" s="2472"/>
      <c r="B19" s="951" t="s">
        <v>16</v>
      </c>
      <c r="C19" s="952">
        <v>0.42857142857142855</v>
      </c>
      <c r="D19" s="953">
        <v>57</v>
      </c>
      <c r="E19" s="952">
        <v>0.5714285714285714</v>
      </c>
      <c r="F19" s="953">
        <v>76</v>
      </c>
      <c r="G19" s="952">
        <v>1</v>
      </c>
      <c r="H19" s="953">
        <v>133</v>
      </c>
      <c r="I19" s="947"/>
      <c r="AC19" s="234"/>
      <c r="AD19" s="234"/>
      <c r="AE19" s="1340"/>
      <c r="AF19" t="s">
        <v>1611</v>
      </c>
      <c r="AG19">
        <v>100</v>
      </c>
      <c r="AH19">
        <v>430</v>
      </c>
    </row>
    <row r="20" spans="1:34" ht="27.95" customHeight="1" thickTop="1">
      <c r="A20" s="2472"/>
      <c r="B20" s="951" t="s">
        <v>17</v>
      </c>
      <c r="C20" s="952">
        <v>0.49586776859504134</v>
      </c>
      <c r="D20" s="953">
        <v>60</v>
      </c>
      <c r="E20" s="952">
        <v>0.50413223140495866</v>
      </c>
      <c r="F20" s="953">
        <v>61</v>
      </c>
      <c r="G20" s="952">
        <v>1</v>
      </c>
      <c r="H20" s="953">
        <v>121</v>
      </c>
      <c r="I20" s="947"/>
      <c r="T20" s="300"/>
      <c r="U20" s="2482" t="s">
        <v>183</v>
      </c>
      <c r="V20" s="2482"/>
      <c r="W20" s="2485" t="s">
        <v>1289</v>
      </c>
      <c r="X20" s="2485"/>
      <c r="Y20" s="2485"/>
      <c r="Z20" s="2485"/>
      <c r="AA20" s="2485"/>
      <c r="AB20" s="2485"/>
      <c r="AC20" s="234"/>
      <c r="AD20" s="234"/>
      <c r="AE20" s="1340"/>
      <c r="AF20" t="s">
        <v>1612</v>
      </c>
      <c r="AG20">
        <v>88</v>
      </c>
      <c r="AH20">
        <v>430</v>
      </c>
    </row>
    <row r="21" spans="1:34" ht="15" customHeight="1">
      <c r="A21" s="2472"/>
      <c r="B21" s="951" t="s">
        <v>18</v>
      </c>
      <c r="C21" s="952">
        <v>0.46363636363636362</v>
      </c>
      <c r="D21" s="953">
        <v>51</v>
      </c>
      <c r="E21" s="952">
        <v>0.53636363636363638</v>
      </c>
      <c r="F21" s="953">
        <v>59</v>
      </c>
      <c r="G21" s="952">
        <v>1</v>
      </c>
      <c r="H21" s="953">
        <v>110</v>
      </c>
      <c r="I21" s="947"/>
      <c r="T21" s="300"/>
      <c r="U21" s="2483"/>
      <c r="V21" s="2483"/>
      <c r="W21" s="2498" t="s">
        <v>155</v>
      </c>
      <c r="X21" s="2498"/>
      <c r="Y21" s="2498" t="s">
        <v>151</v>
      </c>
      <c r="Z21" s="2498"/>
      <c r="AA21" s="2498" t="s">
        <v>518</v>
      </c>
      <c r="AB21" s="2498"/>
      <c r="AF21" t="s">
        <v>1613</v>
      </c>
      <c r="AG21">
        <v>158</v>
      </c>
      <c r="AH21">
        <v>430</v>
      </c>
    </row>
    <row r="22" spans="1:34" ht="15" customHeight="1" thickBot="1">
      <c r="A22" s="2472" t="s">
        <v>525</v>
      </c>
      <c r="B22" s="951" t="s">
        <v>223</v>
      </c>
      <c r="C22" s="952">
        <v>0.45023696682464454</v>
      </c>
      <c r="D22" s="953">
        <v>95</v>
      </c>
      <c r="E22" s="952">
        <v>0.54976303317535546</v>
      </c>
      <c r="F22" s="953">
        <v>116</v>
      </c>
      <c r="G22" s="952">
        <v>1</v>
      </c>
      <c r="H22" s="953">
        <v>211</v>
      </c>
      <c r="I22" s="947"/>
      <c r="T22" s="300"/>
      <c r="U22" s="2484"/>
      <c r="V22" s="2484"/>
      <c r="W22" s="958" t="s">
        <v>520</v>
      </c>
      <c r="X22" s="958" t="s">
        <v>519</v>
      </c>
      <c r="Y22" s="958" t="s">
        <v>520</v>
      </c>
      <c r="Z22" s="958" t="s">
        <v>519</v>
      </c>
      <c r="AA22" s="958" t="s">
        <v>520</v>
      </c>
      <c r="AB22" s="958" t="s">
        <v>519</v>
      </c>
    </row>
    <row r="23" spans="1:34" ht="15" customHeight="1" thickTop="1">
      <c r="A23" s="2472"/>
      <c r="B23" s="951" t="s">
        <v>27</v>
      </c>
      <c r="C23" s="952">
        <v>0.3902439024390244</v>
      </c>
      <c r="D23" s="953">
        <v>64</v>
      </c>
      <c r="E23" s="952">
        <v>0.6097560975609756</v>
      </c>
      <c r="F23" s="953">
        <v>100</v>
      </c>
      <c r="G23" s="952">
        <v>1</v>
      </c>
      <c r="H23" s="953">
        <v>164</v>
      </c>
      <c r="I23" s="947"/>
      <c r="T23" s="300"/>
      <c r="U23" s="2499" t="s">
        <v>392</v>
      </c>
      <c r="V23" s="2499"/>
      <c r="W23" s="959">
        <v>0.4</v>
      </c>
      <c r="X23" s="960">
        <v>172</v>
      </c>
      <c r="Y23" s="959">
        <v>0.6</v>
      </c>
      <c r="Z23" s="960">
        <v>258</v>
      </c>
      <c r="AA23" s="959">
        <v>1</v>
      </c>
      <c r="AB23" s="960">
        <v>430</v>
      </c>
    </row>
    <row r="24" spans="1:34" ht="27.75" customHeight="1">
      <c r="A24" s="2472"/>
      <c r="B24" s="951" t="s">
        <v>526</v>
      </c>
      <c r="C24" s="952">
        <v>0.51063829787234039</v>
      </c>
      <c r="D24" s="953">
        <v>24</v>
      </c>
      <c r="E24" s="952">
        <v>0.48936170212765956</v>
      </c>
      <c r="F24" s="953">
        <v>23</v>
      </c>
      <c r="G24" s="952">
        <v>1</v>
      </c>
      <c r="H24" s="953">
        <v>47</v>
      </c>
      <c r="I24" s="947"/>
      <c r="T24" s="300"/>
      <c r="U24" s="2500" t="s">
        <v>8</v>
      </c>
      <c r="V24" s="961" t="s">
        <v>397</v>
      </c>
      <c r="W24" s="962">
        <v>0.38461538461538469</v>
      </c>
      <c r="X24" s="963">
        <v>95</v>
      </c>
      <c r="Y24" s="962">
        <v>0.61538461538461542</v>
      </c>
      <c r="Z24" s="963">
        <v>152</v>
      </c>
      <c r="AA24" s="962">
        <v>1</v>
      </c>
      <c r="AB24" s="963">
        <v>247</v>
      </c>
      <c r="AF24" s="1342" t="str">
        <f>AF18</f>
        <v>Geld und Verg</v>
      </c>
      <c r="AG24" s="1343">
        <f>(AG18/AH18)*100</f>
        <v>19.534883720930232</v>
      </c>
    </row>
    <row r="25" spans="1:34" ht="15" customHeight="1">
      <c r="A25" s="2472"/>
      <c r="B25" s="951" t="s">
        <v>527</v>
      </c>
      <c r="C25" s="952">
        <v>0.22222222222222221</v>
      </c>
      <c r="D25" s="953">
        <v>2</v>
      </c>
      <c r="E25" s="952">
        <v>0.7777777777777779</v>
      </c>
      <c r="F25" s="953">
        <v>7</v>
      </c>
      <c r="G25" s="952">
        <v>1</v>
      </c>
      <c r="H25" s="953">
        <v>9</v>
      </c>
      <c r="I25" s="947"/>
      <c r="T25" s="300"/>
      <c r="U25" s="2500"/>
      <c r="V25" s="961" t="s">
        <v>395</v>
      </c>
      <c r="W25" s="962">
        <v>0.34375</v>
      </c>
      <c r="X25" s="963">
        <v>33</v>
      </c>
      <c r="Y25" s="962">
        <v>0.65625</v>
      </c>
      <c r="Z25" s="963">
        <v>63</v>
      </c>
      <c r="AA25" s="962">
        <v>1</v>
      </c>
      <c r="AB25" s="963">
        <v>96</v>
      </c>
      <c r="AF25" s="1342" t="str">
        <f t="shared" ref="AF25:AF27" si="0">AF19</f>
        <v>Nur Geld</v>
      </c>
      <c r="AG25" s="1343">
        <f t="shared" ref="AG25:AG27" si="1">(AG19/AH19)*100</f>
        <v>23.255813953488371</v>
      </c>
    </row>
    <row r="26" spans="1:34" ht="15" customHeight="1">
      <c r="A26" s="2472" t="s">
        <v>24</v>
      </c>
      <c r="B26" s="951" t="s">
        <v>27</v>
      </c>
      <c r="C26" s="952">
        <v>0.41873278236914602</v>
      </c>
      <c r="D26" s="953">
        <v>152</v>
      </c>
      <c r="E26" s="952">
        <v>0.58126721763085398</v>
      </c>
      <c r="F26" s="953">
        <v>211</v>
      </c>
      <c r="G26" s="952">
        <v>1</v>
      </c>
      <c r="H26" s="953">
        <v>363</v>
      </c>
      <c r="I26" s="947"/>
      <c r="T26" s="300"/>
      <c r="U26" s="2500"/>
      <c r="V26" s="961" t="s">
        <v>393</v>
      </c>
      <c r="W26" s="962">
        <v>0.55319148936170215</v>
      </c>
      <c r="X26" s="963">
        <v>26</v>
      </c>
      <c r="Y26" s="962">
        <v>0.44680851063829785</v>
      </c>
      <c r="Z26" s="963">
        <v>21</v>
      </c>
      <c r="AA26" s="962">
        <v>1</v>
      </c>
      <c r="AB26" s="963">
        <v>47</v>
      </c>
      <c r="AF26" s="1342" t="str">
        <f t="shared" si="0"/>
        <v>Nur Unter</v>
      </c>
      <c r="AG26" s="1343">
        <f t="shared" si="1"/>
        <v>20.465116279069768</v>
      </c>
    </row>
    <row r="27" spans="1:34" ht="15" customHeight="1">
      <c r="A27" s="2472"/>
      <c r="B27" s="951" t="s">
        <v>26</v>
      </c>
      <c r="C27" s="952">
        <v>0.48979591836734693</v>
      </c>
      <c r="D27" s="953">
        <v>24</v>
      </c>
      <c r="E27" s="952">
        <v>0.51020408163265307</v>
      </c>
      <c r="F27" s="953">
        <v>25</v>
      </c>
      <c r="G27" s="952">
        <v>1</v>
      </c>
      <c r="H27" s="953">
        <v>49</v>
      </c>
      <c r="I27" s="947"/>
      <c r="T27" s="300"/>
      <c r="U27" s="2500"/>
      <c r="V27" s="961" t="s">
        <v>394</v>
      </c>
      <c r="W27" s="962">
        <v>0.4</v>
      </c>
      <c r="X27" s="963">
        <v>14</v>
      </c>
      <c r="Y27" s="962">
        <v>0.6</v>
      </c>
      <c r="Z27" s="963">
        <v>21</v>
      </c>
      <c r="AA27" s="962">
        <v>1</v>
      </c>
      <c r="AB27" s="963">
        <v>35</v>
      </c>
      <c r="AF27" s="1342" t="str">
        <f t="shared" si="0"/>
        <v>Nix</v>
      </c>
      <c r="AG27" s="1343">
        <f t="shared" si="1"/>
        <v>36.744186046511629</v>
      </c>
    </row>
    <row r="28" spans="1:34" ht="15" customHeight="1">
      <c r="A28" s="2472"/>
      <c r="B28" s="951" t="s">
        <v>25</v>
      </c>
      <c r="C28" s="952">
        <v>0.47368421052631576</v>
      </c>
      <c r="D28" s="953">
        <v>9</v>
      </c>
      <c r="E28" s="952">
        <v>0.52631578947368418</v>
      </c>
      <c r="F28" s="953">
        <v>10</v>
      </c>
      <c r="G28" s="952">
        <v>1</v>
      </c>
      <c r="H28" s="953">
        <v>19</v>
      </c>
      <c r="I28" s="947"/>
      <c r="T28" s="300"/>
      <c r="U28" s="2500"/>
      <c r="V28" s="961" t="s">
        <v>396</v>
      </c>
      <c r="W28" s="962">
        <v>0.8</v>
      </c>
      <c r="X28" s="963">
        <v>4</v>
      </c>
      <c r="Y28" s="962">
        <v>0.2</v>
      </c>
      <c r="Z28" s="963">
        <v>1</v>
      </c>
      <c r="AA28" s="962">
        <v>1</v>
      </c>
      <c r="AB28" s="963">
        <v>5</v>
      </c>
    </row>
    <row r="29" spans="1:34" ht="15" customHeight="1" thickBot="1">
      <c r="A29" s="2472" t="s">
        <v>522</v>
      </c>
      <c r="B29" s="951" t="s">
        <v>29</v>
      </c>
      <c r="C29" s="952">
        <v>0.48292682926829267</v>
      </c>
      <c r="D29" s="953">
        <v>99</v>
      </c>
      <c r="E29" s="952">
        <v>0.51707317073170733</v>
      </c>
      <c r="F29" s="953">
        <v>106</v>
      </c>
      <c r="G29" s="952">
        <v>1</v>
      </c>
      <c r="H29" s="953">
        <v>205</v>
      </c>
      <c r="I29" s="947"/>
      <c r="T29" s="300"/>
    </row>
    <row r="30" spans="1:34" ht="15" customHeight="1" thickTop="1">
      <c r="A30" s="2472"/>
      <c r="B30" s="951" t="s">
        <v>30</v>
      </c>
      <c r="C30" s="952">
        <v>0.125</v>
      </c>
      <c r="D30" s="953">
        <v>2</v>
      </c>
      <c r="E30" s="952">
        <v>0.875</v>
      </c>
      <c r="F30" s="953">
        <v>14</v>
      </c>
      <c r="G30" s="952">
        <v>1</v>
      </c>
      <c r="H30" s="953">
        <v>16</v>
      </c>
      <c r="I30" s="947"/>
      <c r="T30" s="300"/>
      <c r="U30" s="2488" t="s">
        <v>183</v>
      </c>
      <c r="V30" s="2488"/>
      <c r="W30" s="2480" t="s">
        <v>1288</v>
      </c>
      <c r="X30" s="2480"/>
      <c r="Y30" s="2480"/>
      <c r="Z30" s="2480"/>
      <c r="AA30" s="2480"/>
      <c r="AB30" s="2480"/>
    </row>
    <row r="31" spans="1:34" ht="15" customHeight="1">
      <c r="A31" s="2472"/>
      <c r="B31" s="951" t="s">
        <v>31</v>
      </c>
      <c r="C31" s="952">
        <v>0.4</v>
      </c>
      <c r="D31" s="953">
        <v>84</v>
      </c>
      <c r="E31" s="952">
        <v>0.6</v>
      </c>
      <c r="F31" s="953">
        <v>126</v>
      </c>
      <c r="G31" s="952">
        <v>1</v>
      </c>
      <c r="H31" s="953">
        <v>210</v>
      </c>
      <c r="I31" s="947"/>
      <c r="T31" s="300"/>
      <c r="U31" s="2489"/>
      <c r="V31" s="2489"/>
      <c r="W31" s="2481" t="s">
        <v>155</v>
      </c>
      <c r="X31" s="2481"/>
      <c r="Y31" s="2481" t="s">
        <v>151</v>
      </c>
      <c r="Z31" s="2481"/>
      <c r="AA31" s="2481" t="s">
        <v>518</v>
      </c>
      <c r="AB31" s="2481"/>
    </row>
    <row r="32" spans="1:34" ht="15" customHeight="1" thickBot="1">
      <c r="A32" s="2472" t="s">
        <v>523</v>
      </c>
      <c r="B32" s="951" t="s">
        <v>34</v>
      </c>
      <c r="C32" s="952">
        <v>0.37132352941176472</v>
      </c>
      <c r="D32" s="953">
        <v>101</v>
      </c>
      <c r="E32" s="952">
        <v>0.62867647058823528</v>
      </c>
      <c r="F32" s="953">
        <v>171</v>
      </c>
      <c r="G32" s="952">
        <v>1</v>
      </c>
      <c r="H32" s="953">
        <v>272</v>
      </c>
      <c r="I32" s="947"/>
      <c r="T32" s="300"/>
      <c r="U32" s="2490"/>
      <c r="V32" s="2490"/>
      <c r="W32" s="948" t="s">
        <v>520</v>
      </c>
      <c r="X32" s="948" t="s">
        <v>519</v>
      </c>
      <c r="Y32" s="948" t="s">
        <v>520</v>
      </c>
      <c r="Z32" s="948" t="s">
        <v>519</v>
      </c>
      <c r="AA32" s="948" t="s">
        <v>520</v>
      </c>
      <c r="AB32" s="948" t="s">
        <v>519</v>
      </c>
    </row>
    <row r="33" spans="1:28" ht="15" customHeight="1" thickTop="1" thickBot="1">
      <c r="A33" s="2472"/>
      <c r="B33" s="951" t="s">
        <v>33</v>
      </c>
      <c r="C33" s="952">
        <v>0.52830188679245282</v>
      </c>
      <c r="D33" s="953">
        <v>84</v>
      </c>
      <c r="E33" s="952">
        <v>0.47169811320754718</v>
      </c>
      <c r="F33" s="953">
        <v>75</v>
      </c>
      <c r="G33" s="952">
        <v>1</v>
      </c>
      <c r="H33" s="953">
        <v>159</v>
      </c>
      <c r="I33" s="947"/>
    </row>
    <row r="34" spans="1:28" ht="15" customHeight="1" thickTop="1">
      <c r="A34" s="2472" t="s">
        <v>517</v>
      </c>
      <c r="B34" s="951" t="s">
        <v>39</v>
      </c>
      <c r="C34" s="952">
        <v>0.47080291970802918</v>
      </c>
      <c r="D34" s="953">
        <v>129</v>
      </c>
      <c r="E34" s="952">
        <v>0.52919708029197077</v>
      </c>
      <c r="F34" s="953">
        <v>145</v>
      </c>
      <c r="G34" s="952">
        <v>1</v>
      </c>
      <c r="H34" s="953">
        <v>274</v>
      </c>
      <c r="I34" s="947"/>
      <c r="U34" s="2486" t="s">
        <v>392</v>
      </c>
      <c r="V34" s="2486"/>
      <c r="W34" s="949">
        <v>0.42923433874709976</v>
      </c>
      <c r="X34" s="950">
        <v>185</v>
      </c>
      <c r="Y34" s="949">
        <v>0.57076566125290018</v>
      </c>
      <c r="Z34" s="950">
        <v>246</v>
      </c>
      <c r="AA34" s="949">
        <v>1</v>
      </c>
      <c r="AB34" s="950">
        <v>431</v>
      </c>
    </row>
    <row r="35" spans="1:28" ht="15" customHeight="1">
      <c r="A35" s="2472"/>
      <c r="B35" s="951" t="s">
        <v>36</v>
      </c>
      <c r="C35" s="952">
        <v>0.24418604651162787</v>
      </c>
      <c r="D35" s="953">
        <v>21</v>
      </c>
      <c r="E35" s="952">
        <v>0.7558139534883721</v>
      </c>
      <c r="F35" s="953">
        <v>65</v>
      </c>
      <c r="G35" s="952">
        <v>1</v>
      </c>
      <c r="H35" s="953">
        <v>86</v>
      </c>
      <c r="I35" s="947"/>
      <c r="U35" s="1212" t="s">
        <v>8</v>
      </c>
      <c r="V35" s="1212" t="s">
        <v>397</v>
      </c>
      <c r="W35" s="952">
        <v>0.55060728744939269</v>
      </c>
      <c r="X35" s="953">
        <v>136</v>
      </c>
      <c r="Y35" s="952">
        <v>0.44939271255060731</v>
      </c>
      <c r="Z35" s="953">
        <v>111</v>
      </c>
      <c r="AA35" s="952">
        <v>1</v>
      </c>
      <c r="AB35" s="953">
        <v>247</v>
      </c>
    </row>
    <row r="36" spans="1:28" ht="27.95" customHeight="1">
      <c r="A36" s="2472"/>
      <c r="B36" s="951" t="s">
        <v>37</v>
      </c>
      <c r="C36" s="952">
        <v>0.68085106382978722</v>
      </c>
      <c r="D36" s="953">
        <v>32</v>
      </c>
      <c r="E36" s="952">
        <v>0.31914893617021278</v>
      </c>
      <c r="F36" s="953">
        <v>15</v>
      </c>
      <c r="G36" s="952">
        <v>1</v>
      </c>
      <c r="H36" s="953">
        <v>47</v>
      </c>
      <c r="I36" s="947"/>
      <c r="U36" s="1212"/>
      <c r="V36" s="1212" t="s">
        <v>395</v>
      </c>
      <c r="W36" s="952">
        <v>0.11458333333333331</v>
      </c>
      <c r="X36" s="953">
        <v>11</v>
      </c>
      <c r="Y36" s="952">
        <v>0.88541666666666652</v>
      </c>
      <c r="Z36" s="953">
        <v>85</v>
      </c>
      <c r="AA36" s="952">
        <v>1</v>
      </c>
      <c r="AB36" s="953">
        <v>96</v>
      </c>
    </row>
    <row r="37" spans="1:28" ht="15" customHeight="1">
      <c r="A37" s="2472"/>
      <c r="B37" s="951" t="s">
        <v>38</v>
      </c>
      <c r="C37" s="952">
        <v>0.125</v>
      </c>
      <c r="D37" s="953">
        <v>3</v>
      </c>
      <c r="E37" s="952">
        <v>0.875</v>
      </c>
      <c r="F37" s="953">
        <v>21</v>
      </c>
      <c r="G37" s="952">
        <v>1</v>
      </c>
      <c r="H37" s="953">
        <v>24</v>
      </c>
      <c r="I37" s="947"/>
      <c r="U37" s="1212"/>
      <c r="V37" s="1212" t="s">
        <v>393</v>
      </c>
      <c r="W37" s="952">
        <v>0.46808510638297873</v>
      </c>
      <c r="X37" s="953">
        <v>22</v>
      </c>
      <c r="Y37" s="952">
        <v>0.53191489361702127</v>
      </c>
      <c r="Z37" s="953">
        <v>25</v>
      </c>
      <c r="AA37" s="952">
        <v>1</v>
      </c>
      <c r="AB37" s="953">
        <v>47</v>
      </c>
    </row>
    <row r="38" spans="1:28" ht="24.95" customHeight="1">
      <c r="A38" s="2472" t="s">
        <v>524</v>
      </c>
      <c r="B38" s="951" t="s">
        <v>40</v>
      </c>
      <c r="C38" s="952">
        <v>0.45508982035928142</v>
      </c>
      <c r="D38" s="953">
        <v>76</v>
      </c>
      <c r="E38" s="952">
        <v>0.54491017964071853</v>
      </c>
      <c r="F38" s="953">
        <v>91</v>
      </c>
      <c r="G38" s="952">
        <v>1</v>
      </c>
      <c r="H38" s="953">
        <v>167</v>
      </c>
      <c r="I38" s="947"/>
      <c r="U38" s="1212"/>
      <c r="V38" s="1212" t="s">
        <v>394</v>
      </c>
      <c r="W38" s="952">
        <v>0.38888888888888895</v>
      </c>
      <c r="X38" s="953">
        <v>14</v>
      </c>
      <c r="Y38" s="952">
        <v>0.61111111111111116</v>
      </c>
      <c r="Z38" s="953">
        <v>22</v>
      </c>
      <c r="AA38" s="952">
        <v>1</v>
      </c>
      <c r="AB38" s="953">
        <v>36</v>
      </c>
    </row>
    <row r="39" spans="1:28" ht="24.95" customHeight="1">
      <c r="A39" s="2472"/>
      <c r="B39" s="951" t="s">
        <v>41</v>
      </c>
      <c r="C39" s="952">
        <v>0.42335766423357662</v>
      </c>
      <c r="D39" s="953">
        <v>58</v>
      </c>
      <c r="E39" s="952">
        <v>0.57664233576642332</v>
      </c>
      <c r="F39" s="953">
        <v>79</v>
      </c>
      <c r="G39" s="952">
        <v>1</v>
      </c>
      <c r="H39" s="953">
        <v>137</v>
      </c>
      <c r="I39" s="947"/>
      <c r="U39" s="1212"/>
      <c r="V39" s="1212" t="s">
        <v>396</v>
      </c>
      <c r="W39" s="952">
        <v>0.4</v>
      </c>
      <c r="X39" s="953">
        <v>2</v>
      </c>
      <c r="Y39" s="952">
        <v>0.6</v>
      </c>
      <c r="Z39" s="953">
        <v>3</v>
      </c>
      <c r="AA39" s="952">
        <v>1</v>
      </c>
      <c r="AB39" s="953">
        <v>5</v>
      </c>
    </row>
    <row r="40" spans="1:28" ht="24.95" customHeight="1" thickBot="1">
      <c r="A40" s="2473"/>
      <c r="B40" s="954" t="s">
        <v>42</v>
      </c>
      <c r="C40" s="955">
        <v>0.40157480314960631</v>
      </c>
      <c r="D40" s="956">
        <v>51</v>
      </c>
      <c r="E40" s="955">
        <v>0.59842519685039375</v>
      </c>
      <c r="F40" s="956">
        <v>76</v>
      </c>
      <c r="G40" s="955">
        <v>1</v>
      </c>
      <c r="H40" s="956">
        <v>127</v>
      </c>
      <c r="I40" s="947"/>
    </row>
    <row r="41" spans="1:28" ht="15.75" thickTop="1">
      <c r="T41" s="1313"/>
    </row>
    <row r="42" spans="1:28" ht="90">
      <c r="U42" s="1368" t="s">
        <v>1641</v>
      </c>
      <c r="V42" s="1375" t="s">
        <v>1642</v>
      </c>
      <c r="W42" s="245" t="s">
        <v>1643</v>
      </c>
      <c r="X42" s="245" t="s">
        <v>1644</v>
      </c>
    </row>
    <row r="43" spans="1:28" ht="30">
      <c r="T43" s="1368" t="s">
        <v>1474</v>
      </c>
      <c r="U43">
        <v>57</v>
      </c>
      <c r="V43">
        <v>79</v>
      </c>
      <c r="W43">
        <v>38</v>
      </c>
      <c r="X43">
        <v>73</v>
      </c>
      <c r="Y43">
        <f>SUM(U43:X43)</f>
        <v>247</v>
      </c>
    </row>
    <row r="44" spans="1:28" ht="33.75" customHeight="1">
      <c r="A44" s="111"/>
      <c r="T44" s="1368" t="s">
        <v>1475</v>
      </c>
      <c r="U44" s="219">
        <v>6</v>
      </c>
      <c r="V44" s="219">
        <v>5</v>
      </c>
      <c r="W44" s="219">
        <v>27</v>
      </c>
      <c r="X44" s="219">
        <v>58</v>
      </c>
      <c r="Y44">
        <f t="shared" ref="Y44:Y47" si="2">SUM(U44:X44)</f>
        <v>96</v>
      </c>
    </row>
    <row r="45" spans="1:28" ht="30">
      <c r="A45" s="111"/>
      <c r="I45" t="s">
        <v>1293</v>
      </c>
      <c r="T45" s="1368" t="s">
        <v>1476</v>
      </c>
      <c r="U45">
        <v>14</v>
      </c>
      <c r="V45">
        <v>8</v>
      </c>
      <c r="W45">
        <v>12</v>
      </c>
      <c r="X45">
        <v>13</v>
      </c>
      <c r="Y45">
        <f t="shared" si="2"/>
        <v>47</v>
      </c>
    </row>
    <row r="46" spans="1:28" ht="33.75" customHeight="1">
      <c r="A46" s="111"/>
      <c r="T46" s="1368" t="s">
        <v>1609</v>
      </c>
      <c r="U46">
        <v>5</v>
      </c>
      <c r="V46">
        <v>9</v>
      </c>
      <c r="W46">
        <v>9</v>
      </c>
      <c r="X46">
        <v>13</v>
      </c>
      <c r="Y46">
        <f t="shared" si="2"/>
        <v>36</v>
      </c>
    </row>
    <row r="47" spans="1:28" ht="36" customHeight="1">
      <c r="A47" s="111"/>
      <c r="T47" s="1368" t="s">
        <v>1478</v>
      </c>
      <c r="U47">
        <v>2</v>
      </c>
      <c r="V47">
        <v>0</v>
      </c>
      <c r="W47">
        <v>2</v>
      </c>
      <c r="X47">
        <v>1</v>
      </c>
      <c r="Y47">
        <f t="shared" si="2"/>
        <v>5</v>
      </c>
    </row>
    <row r="48" spans="1:28">
      <c r="T48" s="1368"/>
    </row>
    <row r="49" spans="20:25" ht="30">
      <c r="T49" s="1376" t="s">
        <v>463</v>
      </c>
    </row>
    <row r="51" spans="20:25" ht="90">
      <c r="U51" s="1368" t="s">
        <v>1641</v>
      </c>
      <c r="V51" s="1375" t="s">
        <v>1642</v>
      </c>
      <c r="W51" s="245" t="s">
        <v>1643</v>
      </c>
      <c r="X51" s="245" t="s">
        <v>1644</v>
      </c>
    </row>
    <row r="52" spans="20:25" ht="30">
      <c r="T52" s="1368" t="s">
        <v>1474</v>
      </c>
      <c r="U52" s="262">
        <f>(U43/$Y43)*100</f>
        <v>23.076923076923077</v>
      </c>
      <c r="V52" s="262">
        <f t="shared" ref="V52" si="3">(V43/$Y43)*100</f>
        <v>31.983805668016196</v>
      </c>
      <c r="W52" s="262">
        <f>(W43/$Y43)*100</f>
        <v>15.384615384615385</v>
      </c>
      <c r="X52" s="262">
        <f>(X43/$Y43)*100</f>
        <v>29.554655870445345</v>
      </c>
      <c r="Y52" s="262">
        <f>(Y43/$Y43)*100</f>
        <v>100</v>
      </c>
    </row>
    <row r="53" spans="20:25" ht="30">
      <c r="T53" s="1368" t="s">
        <v>1475</v>
      </c>
      <c r="U53" s="262">
        <f>(U44/$Y44)*100</f>
        <v>6.25</v>
      </c>
      <c r="V53" s="262">
        <f t="shared" ref="V53:Y53" si="4">(V44/$Y44)*100</f>
        <v>5.2083333333333339</v>
      </c>
      <c r="W53" s="262">
        <f t="shared" si="4"/>
        <v>28.125</v>
      </c>
      <c r="X53" s="262">
        <f t="shared" si="4"/>
        <v>60.416666666666664</v>
      </c>
      <c r="Y53" s="262">
        <f t="shared" si="4"/>
        <v>100</v>
      </c>
    </row>
    <row r="54" spans="20:25" ht="30">
      <c r="T54" s="1368" t="s">
        <v>1476</v>
      </c>
      <c r="U54" s="262">
        <f>(U45/$Y45)*100</f>
        <v>29.787234042553191</v>
      </c>
      <c r="V54" s="262">
        <f t="shared" ref="V54:Y54" si="5">(V45/$Y45)*100</f>
        <v>17.021276595744681</v>
      </c>
      <c r="W54" s="262">
        <f t="shared" si="5"/>
        <v>25.531914893617021</v>
      </c>
      <c r="X54" s="262">
        <f t="shared" si="5"/>
        <v>27.659574468085108</v>
      </c>
      <c r="Y54" s="262">
        <f t="shared" si="5"/>
        <v>100</v>
      </c>
    </row>
    <row r="55" spans="20:25" ht="30">
      <c r="T55" s="1368" t="s">
        <v>1609</v>
      </c>
      <c r="U55" s="262">
        <f>(U46/$Y46)*100</f>
        <v>13.888888888888889</v>
      </c>
      <c r="V55" s="262">
        <f t="shared" ref="V55:Y55" si="6">(V46/$Y46)*100</f>
        <v>25</v>
      </c>
      <c r="W55" s="262">
        <f t="shared" si="6"/>
        <v>25</v>
      </c>
      <c r="X55" s="262">
        <f t="shared" si="6"/>
        <v>36.111111111111107</v>
      </c>
      <c r="Y55" s="262">
        <f t="shared" si="6"/>
        <v>100</v>
      </c>
    </row>
    <row r="56" spans="20:25" ht="30">
      <c r="T56" s="1368" t="s">
        <v>1478</v>
      </c>
      <c r="U56" s="262">
        <f>(U47/$Y47)*100</f>
        <v>40</v>
      </c>
      <c r="V56" s="262">
        <f t="shared" ref="V56:Y56" si="7">(V47/$Y47)*100</f>
        <v>0</v>
      </c>
      <c r="W56" s="262">
        <f t="shared" si="7"/>
        <v>40</v>
      </c>
      <c r="X56" s="262">
        <f t="shared" si="7"/>
        <v>20</v>
      </c>
      <c r="Y56" s="262">
        <f t="shared" si="7"/>
        <v>100</v>
      </c>
    </row>
    <row r="57" spans="20:25">
      <c r="T57" s="1368"/>
    </row>
    <row r="58" spans="20:25" ht="30">
      <c r="T58" s="1376" t="s">
        <v>463</v>
      </c>
    </row>
  </sheetData>
  <sortState ref="B25:H28">
    <sortCondition descending="1" ref="H25:H28"/>
  </sortState>
  <mergeCells count="51">
    <mergeCell ref="W21:X21"/>
    <mergeCell ref="Y21:Z21"/>
    <mergeCell ref="AA21:AB21"/>
    <mergeCell ref="U34:V34"/>
    <mergeCell ref="U23:V23"/>
    <mergeCell ref="U24:U28"/>
    <mergeCell ref="U30:V32"/>
    <mergeCell ref="AA14:AB14"/>
    <mergeCell ref="AA8:AE8"/>
    <mergeCell ref="AA10:AB11"/>
    <mergeCell ref="AC10:AD10"/>
    <mergeCell ref="AE10:AE11"/>
    <mergeCell ref="AA12:AA13"/>
    <mergeCell ref="AA2:AG2"/>
    <mergeCell ref="AA3:AA5"/>
    <mergeCell ref="AB3:AG3"/>
    <mergeCell ref="AB4:AC4"/>
    <mergeCell ref="AD4:AE4"/>
    <mergeCell ref="AF4:AG4"/>
    <mergeCell ref="A4:H4"/>
    <mergeCell ref="A5:B7"/>
    <mergeCell ref="C5:H5"/>
    <mergeCell ref="C6:D6"/>
    <mergeCell ref="E6:F6"/>
    <mergeCell ref="G6:H6"/>
    <mergeCell ref="A8:B8"/>
    <mergeCell ref="A9:A13"/>
    <mergeCell ref="A14:A15"/>
    <mergeCell ref="A16:A17"/>
    <mergeCell ref="A18:A21"/>
    <mergeCell ref="A38:A40"/>
    <mergeCell ref="T11:U12"/>
    <mergeCell ref="V11:W11"/>
    <mergeCell ref="X11:X12"/>
    <mergeCell ref="T13:T14"/>
    <mergeCell ref="A22:A25"/>
    <mergeCell ref="A26:A28"/>
    <mergeCell ref="A29:A31"/>
    <mergeCell ref="A32:A33"/>
    <mergeCell ref="A34:A37"/>
    <mergeCell ref="W30:AB30"/>
    <mergeCell ref="W31:X31"/>
    <mergeCell ref="Y31:Z31"/>
    <mergeCell ref="AA31:AB31"/>
    <mergeCell ref="U20:V22"/>
    <mergeCell ref="W20:AB20"/>
    <mergeCell ref="L5:Q5"/>
    <mergeCell ref="L6:M6"/>
    <mergeCell ref="N6:O6"/>
    <mergeCell ref="P6:Q6"/>
    <mergeCell ref="T15:U15"/>
  </mergeCell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7030A0"/>
  </sheetPr>
  <dimension ref="A1:AH41"/>
  <sheetViews>
    <sheetView topLeftCell="N22" zoomScale="85" zoomScaleNormal="85" workbookViewId="0">
      <selection activeCell="T24" sqref="T24"/>
    </sheetView>
  </sheetViews>
  <sheetFormatPr baseColWidth="10" defaultColWidth="8.7109375" defaultRowHeight="15"/>
  <cols>
    <col min="1" max="1" width="18.28515625" customWidth="1"/>
    <col min="2" max="2" width="28.140625" customWidth="1"/>
    <col min="11" max="11" width="17" customWidth="1"/>
    <col min="12" max="12" width="22.85546875" customWidth="1"/>
    <col min="32" max="32" width="9.7109375" bestFit="1" customWidth="1"/>
  </cols>
  <sheetData>
    <row r="1" spans="1:34" ht="16.5" thickTop="1" thickBot="1">
      <c r="A1" s="2502" t="s">
        <v>153</v>
      </c>
      <c r="B1" s="2502"/>
      <c r="C1" s="2502"/>
      <c r="D1" s="2502"/>
      <c r="E1" s="2502"/>
      <c r="F1" s="2502"/>
      <c r="G1" s="2502"/>
      <c r="H1" s="2502"/>
      <c r="I1" s="1610"/>
      <c r="K1" s="2502" t="s">
        <v>204</v>
      </c>
      <c r="L1" s="2502"/>
      <c r="M1" s="2502"/>
      <c r="N1" s="2502"/>
      <c r="O1" s="2502"/>
      <c r="P1" s="2502"/>
      <c r="Q1" s="2502"/>
      <c r="R1" s="2502"/>
      <c r="S1" s="1610"/>
      <c r="U1" s="2519" t="s">
        <v>183</v>
      </c>
      <c r="V1" s="2520"/>
      <c r="W1" s="2525" t="s">
        <v>1288</v>
      </c>
      <c r="X1" s="2510"/>
      <c r="Y1" s="2510"/>
      <c r="Z1" s="2510"/>
      <c r="AA1" s="2510"/>
      <c r="AB1" s="2510"/>
      <c r="AC1" s="2510"/>
      <c r="AD1" s="2511"/>
      <c r="AE1" s="1610"/>
      <c r="AH1" s="1610"/>
    </row>
    <row r="2" spans="1:34" ht="15.75" thickTop="1">
      <c r="A2" s="2503" t="s">
        <v>183</v>
      </c>
      <c r="B2" s="2504"/>
      <c r="C2" s="2509" t="s">
        <v>1288</v>
      </c>
      <c r="D2" s="2510"/>
      <c r="E2" s="2510"/>
      <c r="F2" s="2510"/>
      <c r="G2" s="2510"/>
      <c r="H2" s="2511"/>
      <c r="I2" s="1610"/>
      <c r="K2" s="2503" t="s">
        <v>183</v>
      </c>
      <c r="L2" s="2504"/>
      <c r="M2" s="2509" t="s">
        <v>1289</v>
      </c>
      <c r="N2" s="2510"/>
      <c r="O2" s="2510"/>
      <c r="P2" s="2510"/>
      <c r="Q2" s="2510"/>
      <c r="R2" s="2511"/>
      <c r="S2" s="1610"/>
      <c r="U2" s="2521"/>
      <c r="V2" s="2522"/>
      <c r="W2" s="2518" t="s">
        <v>155</v>
      </c>
      <c r="X2" s="2513"/>
      <c r="Y2" s="2513"/>
      <c r="Z2" s="2513"/>
      <c r="AA2" s="2513" t="s">
        <v>151</v>
      </c>
      <c r="AB2" s="2513"/>
      <c r="AC2" s="2513"/>
      <c r="AD2" s="2514"/>
      <c r="AE2" s="1610"/>
      <c r="AH2" s="1610"/>
    </row>
    <row r="3" spans="1:34">
      <c r="A3" s="2505"/>
      <c r="B3" s="2506"/>
      <c r="C3" s="2512" t="s">
        <v>155</v>
      </c>
      <c r="D3" s="2513"/>
      <c r="E3" s="2513" t="s">
        <v>151</v>
      </c>
      <c r="F3" s="2513"/>
      <c r="G3" s="2513" t="s">
        <v>392</v>
      </c>
      <c r="H3" s="2514"/>
      <c r="I3" s="1610"/>
      <c r="K3" s="2505"/>
      <c r="L3" s="2506"/>
      <c r="M3" s="2512" t="s">
        <v>155</v>
      </c>
      <c r="N3" s="2513"/>
      <c r="O3" s="2513" t="s">
        <v>151</v>
      </c>
      <c r="P3" s="2513"/>
      <c r="Q3" s="2513" t="s">
        <v>392</v>
      </c>
      <c r="R3" s="2514"/>
      <c r="S3" s="1610"/>
      <c r="U3" s="2521"/>
      <c r="V3" s="2522"/>
      <c r="W3" s="2518" t="s">
        <v>1289</v>
      </c>
      <c r="X3" s="2513"/>
      <c r="Y3" s="2513"/>
      <c r="Z3" s="2513"/>
      <c r="AA3" s="2513" t="s">
        <v>1289</v>
      </c>
      <c r="AB3" s="2513"/>
      <c r="AC3" s="2513"/>
      <c r="AD3" s="2514"/>
      <c r="AE3" s="1610"/>
      <c r="AH3" s="1610"/>
    </row>
    <row r="4" spans="1:34" ht="25.5" thickBot="1">
      <c r="A4" s="2507"/>
      <c r="B4" s="2508"/>
      <c r="C4" s="1611" t="s">
        <v>419</v>
      </c>
      <c r="D4" s="1612" t="s">
        <v>391</v>
      </c>
      <c r="E4" s="1612" t="s">
        <v>419</v>
      </c>
      <c r="F4" s="1612" t="s">
        <v>391</v>
      </c>
      <c r="G4" s="1612" t="s">
        <v>419</v>
      </c>
      <c r="H4" s="1613" t="s">
        <v>391</v>
      </c>
      <c r="I4" s="1610"/>
      <c r="K4" s="2507"/>
      <c r="L4" s="2508"/>
      <c r="M4" s="1611" t="s">
        <v>419</v>
      </c>
      <c r="N4" s="1612" t="s">
        <v>391</v>
      </c>
      <c r="O4" s="1612" t="s">
        <v>419</v>
      </c>
      <c r="P4" s="1612" t="s">
        <v>391</v>
      </c>
      <c r="Q4" s="1612" t="s">
        <v>419</v>
      </c>
      <c r="R4" s="1613" t="s">
        <v>391</v>
      </c>
      <c r="S4" s="1610"/>
      <c r="U4" s="2521"/>
      <c r="V4" s="2522"/>
      <c r="W4" s="2518" t="s">
        <v>155</v>
      </c>
      <c r="X4" s="2513"/>
      <c r="Y4" s="2513" t="s">
        <v>151</v>
      </c>
      <c r="Z4" s="2513"/>
      <c r="AA4" s="2513" t="s">
        <v>155</v>
      </c>
      <c r="AB4" s="2513"/>
      <c r="AC4" s="2513" t="s">
        <v>151</v>
      </c>
      <c r="AD4" s="2514"/>
      <c r="AE4" s="1610"/>
      <c r="AH4" s="1610"/>
    </row>
    <row r="5" spans="1:34" ht="38.25" thickTop="1" thickBot="1">
      <c r="A5" s="2515" t="s">
        <v>392</v>
      </c>
      <c r="B5" s="2516"/>
      <c r="C5" s="1614">
        <v>0.42923433874709976</v>
      </c>
      <c r="D5" s="1615">
        <v>185</v>
      </c>
      <c r="E5" s="1616">
        <v>0.57076566125290018</v>
      </c>
      <c r="F5" s="1615">
        <v>246</v>
      </c>
      <c r="G5" s="1616">
        <v>1</v>
      </c>
      <c r="H5" s="1617">
        <v>431</v>
      </c>
      <c r="I5" s="1610"/>
      <c r="K5" s="2515" t="s">
        <v>392</v>
      </c>
      <c r="L5" s="2516"/>
      <c r="M5" s="1614">
        <v>0.4</v>
      </c>
      <c r="N5" s="1615">
        <v>172</v>
      </c>
      <c r="O5" s="1616">
        <v>0.6</v>
      </c>
      <c r="P5" s="1615">
        <v>258</v>
      </c>
      <c r="Q5" s="1616">
        <v>1</v>
      </c>
      <c r="R5" s="1617">
        <v>430</v>
      </c>
      <c r="S5" s="1610"/>
      <c r="U5" s="2521"/>
      <c r="V5" s="2522"/>
      <c r="W5" s="1754" t="s">
        <v>1798</v>
      </c>
      <c r="X5" s="1752" t="s">
        <v>391</v>
      </c>
      <c r="Y5" s="1752" t="s">
        <v>1798</v>
      </c>
      <c r="Z5" s="1752" t="s">
        <v>391</v>
      </c>
      <c r="AA5" s="1752" t="s">
        <v>1798</v>
      </c>
      <c r="AB5" s="1752" t="s">
        <v>391</v>
      </c>
      <c r="AC5" s="1752" t="s">
        <v>1798</v>
      </c>
      <c r="AD5" s="1753" t="s">
        <v>391</v>
      </c>
      <c r="AE5" s="1610"/>
      <c r="AH5" s="1610"/>
    </row>
    <row r="6" spans="1:34" ht="120.75" thickBot="1">
      <c r="A6" s="2501" t="s">
        <v>8</v>
      </c>
      <c r="B6" s="1618" t="s">
        <v>397</v>
      </c>
      <c r="C6" s="1619">
        <v>0.55060728744939269</v>
      </c>
      <c r="D6" s="1620">
        <v>136</v>
      </c>
      <c r="E6" s="1621">
        <v>0.44939271255060731</v>
      </c>
      <c r="F6" s="1620">
        <v>111</v>
      </c>
      <c r="G6" s="1621">
        <v>1</v>
      </c>
      <c r="H6" s="1622">
        <v>247</v>
      </c>
      <c r="I6" s="1610"/>
      <c r="K6" s="2501" t="s">
        <v>8</v>
      </c>
      <c r="L6" s="1618" t="s">
        <v>397</v>
      </c>
      <c r="M6" s="1619">
        <v>0.38461538461538469</v>
      </c>
      <c r="N6" s="1620">
        <v>95</v>
      </c>
      <c r="O6" s="1621">
        <v>0.61538461538461542</v>
      </c>
      <c r="P6" s="1620">
        <v>152</v>
      </c>
      <c r="Q6" s="1621">
        <v>1</v>
      </c>
      <c r="R6" s="1622">
        <v>247</v>
      </c>
      <c r="S6" s="1610"/>
      <c r="U6" s="2523"/>
      <c r="V6" s="2524"/>
      <c r="W6" s="1756" t="s">
        <v>1641</v>
      </c>
      <c r="X6" s="1757"/>
      <c r="Y6" s="1756" t="s">
        <v>1642</v>
      </c>
      <c r="Z6" s="1757"/>
      <c r="AA6" s="1756" t="s">
        <v>1643</v>
      </c>
      <c r="AB6" s="1757"/>
      <c r="AC6" s="1758" t="s">
        <v>1644</v>
      </c>
      <c r="AD6" s="1757"/>
      <c r="AE6" s="1755" t="s">
        <v>1800</v>
      </c>
      <c r="AH6" s="1610"/>
    </row>
    <row r="7" spans="1:34" ht="15.75" thickBot="1">
      <c r="A7" s="2501"/>
      <c r="B7" s="1618" t="s">
        <v>395</v>
      </c>
      <c r="C7" s="1619">
        <v>0.11458333333333331</v>
      </c>
      <c r="D7" s="1620">
        <v>11</v>
      </c>
      <c r="E7" s="1621">
        <v>0.88541666666666652</v>
      </c>
      <c r="F7" s="1620">
        <v>85</v>
      </c>
      <c r="G7" s="1621">
        <v>1</v>
      </c>
      <c r="H7" s="1622">
        <v>96</v>
      </c>
      <c r="I7" s="1610"/>
      <c r="K7" s="2501"/>
      <c r="L7" s="1618" t="s">
        <v>395</v>
      </c>
      <c r="M7" s="1619">
        <v>0.34375</v>
      </c>
      <c r="N7" s="1620">
        <v>33</v>
      </c>
      <c r="O7" s="1621">
        <v>0.65625</v>
      </c>
      <c r="P7" s="1620">
        <v>63</v>
      </c>
      <c r="Q7" s="1621">
        <v>1</v>
      </c>
      <c r="R7" s="1622">
        <v>96</v>
      </c>
      <c r="S7" s="1610"/>
      <c r="U7" s="1629" t="s">
        <v>238</v>
      </c>
      <c r="V7" s="1629"/>
      <c r="W7" s="1630">
        <f>(X7/$AE$7)*100</f>
        <v>19.534883720930232</v>
      </c>
      <c r="X7" s="1629">
        <v>84</v>
      </c>
      <c r="Y7" s="1630">
        <f>(Z7/$AE$7)*100</f>
        <v>23.255813953488371</v>
      </c>
      <c r="Z7" s="1629">
        <v>100</v>
      </c>
      <c r="AA7" s="1630">
        <f>(AB7/$AE$7)*100</f>
        <v>20.465116279069768</v>
      </c>
      <c r="AB7" s="1629">
        <v>88</v>
      </c>
      <c r="AC7" s="1630">
        <f>(AD7/$AE$7)*100</f>
        <v>36.744186046511629</v>
      </c>
      <c r="AD7" s="1629">
        <v>158</v>
      </c>
      <c r="AE7" s="1629">
        <v>430</v>
      </c>
      <c r="AH7" s="1610"/>
    </row>
    <row r="8" spans="1:34" ht="48.75" thickTop="1">
      <c r="A8" s="2501"/>
      <c r="B8" s="1618" t="s">
        <v>393</v>
      </c>
      <c r="C8" s="1619">
        <v>0.46808510638297873</v>
      </c>
      <c r="D8" s="1620">
        <v>22</v>
      </c>
      <c r="E8" s="1621">
        <v>0.53191489361702127</v>
      </c>
      <c r="F8" s="1620">
        <v>25</v>
      </c>
      <c r="G8" s="1621">
        <v>1</v>
      </c>
      <c r="H8" s="1622">
        <v>47</v>
      </c>
      <c r="I8" s="1610"/>
      <c r="K8" s="2501"/>
      <c r="L8" s="1618" t="s">
        <v>393</v>
      </c>
      <c r="M8" s="1619">
        <v>0.55319148936170215</v>
      </c>
      <c r="N8" s="1620">
        <v>26</v>
      </c>
      <c r="O8" s="1621">
        <v>0.44680851063829785</v>
      </c>
      <c r="P8" s="1620">
        <v>21</v>
      </c>
      <c r="Q8" s="1621">
        <v>1</v>
      </c>
      <c r="R8" s="1622">
        <v>47</v>
      </c>
      <c r="S8" s="1610"/>
      <c r="U8" s="2515" t="s">
        <v>8</v>
      </c>
      <c r="V8" s="1628" t="s">
        <v>397</v>
      </c>
      <c r="W8" s="1614">
        <v>0.23076923076923075</v>
      </c>
      <c r="X8" s="1615">
        <v>57</v>
      </c>
      <c r="Y8" s="1616">
        <v>0.31983805668016196</v>
      </c>
      <c r="Z8" s="1615">
        <v>79</v>
      </c>
      <c r="AA8" s="1616">
        <v>0.15384615384615385</v>
      </c>
      <c r="AB8" s="1615">
        <v>38</v>
      </c>
      <c r="AC8" s="1616">
        <v>0.29554655870445345</v>
      </c>
      <c r="AD8" s="1617">
        <v>73</v>
      </c>
      <c r="AE8" s="1631">
        <f>X8+Z8+AB8+AD8</f>
        <v>247</v>
      </c>
      <c r="AF8" s="262"/>
      <c r="AH8" s="1610"/>
    </row>
    <row r="9" spans="1:34" ht="24">
      <c r="A9" s="2501"/>
      <c r="B9" s="1618" t="s">
        <v>394</v>
      </c>
      <c r="C9" s="1619">
        <v>0.38888888888888895</v>
      </c>
      <c r="D9" s="1620">
        <v>14</v>
      </c>
      <c r="E9" s="1621">
        <v>0.61111111111111116</v>
      </c>
      <c r="F9" s="1620">
        <v>22</v>
      </c>
      <c r="G9" s="1621">
        <v>1</v>
      </c>
      <c r="H9" s="1622">
        <v>36</v>
      </c>
      <c r="I9" s="1610"/>
      <c r="K9" s="2501"/>
      <c r="L9" s="1618" t="s">
        <v>394</v>
      </c>
      <c r="M9" s="1619">
        <v>0.4</v>
      </c>
      <c r="N9" s="1620">
        <v>14</v>
      </c>
      <c r="O9" s="1621">
        <v>0.6</v>
      </c>
      <c r="P9" s="1620">
        <v>21</v>
      </c>
      <c r="Q9" s="1621">
        <v>1</v>
      </c>
      <c r="R9" s="1622">
        <v>35</v>
      </c>
      <c r="S9" s="1610"/>
      <c r="U9" s="2501"/>
      <c r="V9" s="1618" t="s">
        <v>395</v>
      </c>
      <c r="W9" s="1619">
        <v>6.25E-2</v>
      </c>
      <c r="X9" s="1620">
        <v>6</v>
      </c>
      <c r="Y9" s="1621">
        <v>5.2083333333333343E-2</v>
      </c>
      <c r="Z9" s="1620">
        <v>5</v>
      </c>
      <c r="AA9" s="1621">
        <v>0.28125</v>
      </c>
      <c r="AB9" s="1620">
        <v>27</v>
      </c>
      <c r="AC9" s="1621">
        <v>0.60416666666666663</v>
      </c>
      <c r="AD9" s="1622">
        <v>58</v>
      </c>
      <c r="AE9" s="1631">
        <f t="shared" ref="AE9:AE40" si="0">X9+Z9+AB9+AD9</f>
        <v>96</v>
      </c>
      <c r="AF9" s="262"/>
      <c r="AH9" s="1610"/>
    </row>
    <row r="10" spans="1:34" ht="48">
      <c r="A10" s="2501"/>
      <c r="B10" s="1618" t="s">
        <v>396</v>
      </c>
      <c r="C10" s="1619">
        <v>0.4</v>
      </c>
      <c r="D10" s="1620">
        <v>2</v>
      </c>
      <c r="E10" s="1621">
        <v>0.6</v>
      </c>
      <c r="F10" s="1620">
        <v>3</v>
      </c>
      <c r="G10" s="1621">
        <v>1</v>
      </c>
      <c r="H10" s="1622">
        <v>5</v>
      </c>
      <c r="I10" s="1610"/>
      <c r="K10" s="2501"/>
      <c r="L10" s="1618" t="s">
        <v>396</v>
      </c>
      <c r="M10" s="1619">
        <v>0.8</v>
      </c>
      <c r="N10" s="1620">
        <v>4</v>
      </c>
      <c r="O10" s="1621">
        <v>0.2</v>
      </c>
      <c r="P10" s="1620">
        <v>1</v>
      </c>
      <c r="Q10" s="1621">
        <v>1</v>
      </c>
      <c r="R10" s="1622">
        <v>5</v>
      </c>
      <c r="S10" s="1610"/>
      <c r="U10" s="2501"/>
      <c r="V10" s="1618" t="s">
        <v>393</v>
      </c>
      <c r="W10" s="1619">
        <v>0.2978723404255319</v>
      </c>
      <c r="X10" s="1620">
        <v>14</v>
      </c>
      <c r="Y10" s="1621">
        <v>0.1702127659574468</v>
      </c>
      <c r="Z10" s="1620">
        <v>8</v>
      </c>
      <c r="AA10" s="1621">
        <v>0.25531914893617019</v>
      </c>
      <c r="AB10" s="1620">
        <v>12</v>
      </c>
      <c r="AC10" s="1621">
        <v>0.27659574468085107</v>
      </c>
      <c r="AD10" s="1622">
        <v>13</v>
      </c>
      <c r="AE10" s="1631">
        <f t="shared" si="0"/>
        <v>47</v>
      </c>
      <c r="AF10" s="262"/>
      <c r="AH10" s="1610"/>
    </row>
    <row r="11" spans="1:34" ht="24">
      <c r="A11" s="2501" t="s">
        <v>9</v>
      </c>
      <c r="B11" s="1618" t="s">
        <v>11</v>
      </c>
      <c r="C11" s="1619">
        <v>0.42146596858638735</v>
      </c>
      <c r="D11" s="1620">
        <v>161</v>
      </c>
      <c r="E11" s="1621">
        <v>0.57853403141361259</v>
      </c>
      <c r="F11" s="1620">
        <v>221</v>
      </c>
      <c r="G11" s="1621">
        <v>1</v>
      </c>
      <c r="H11" s="1622">
        <v>382</v>
      </c>
      <c r="I11" s="1610"/>
      <c r="K11" s="2501" t="s">
        <v>9</v>
      </c>
      <c r="L11" s="1618" t="s">
        <v>11</v>
      </c>
      <c r="M11" s="1619">
        <v>0.39632545931758528</v>
      </c>
      <c r="N11" s="1620">
        <v>151</v>
      </c>
      <c r="O11" s="1621">
        <v>0.60367454068241466</v>
      </c>
      <c r="P11" s="1620">
        <v>230</v>
      </c>
      <c r="Q11" s="1621">
        <v>1</v>
      </c>
      <c r="R11" s="1622">
        <v>381</v>
      </c>
      <c r="S11" s="1610"/>
      <c r="U11" s="2501"/>
      <c r="V11" s="1618" t="s">
        <v>394</v>
      </c>
      <c r="W11" s="1619">
        <v>0.14285714285714285</v>
      </c>
      <c r="X11" s="1620">
        <v>5</v>
      </c>
      <c r="Y11" s="1621">
        <v>0.22857142857142856</v>
      </c>
      <c r="Z11" s="1620">
        <v>8</v>
      </c>
      <c r="AA11" s="1621">
        <v>0.25714285714285712</v>
      </c>
      <c r="AB11" s="1620">
        <v>9</v>
      </c>
      <c r="AC11" s="1621">
        <v>0.37142857142857144</v>
      </c>
      <c r="AD11" s="1622">
        <v>13</v>
      </c>
      <c r="AE11" s="1631">
        <f t="shared" si="0"/>
        <v>35</v>
      </c>
      <c r="AF11" s="262"/>
      <c r="AH11" s="1610"/>
    </row>
    <row r="12" spans="1:34" ht="24">
      <c r="A12" s="2501"/>
      <c r="B12" s="1618" t="s">
        <v>10</v>
      </c>
      <c r="C12" s="1619">
        <v>0.48979591836734693</v>
      </c>
      <c r="D12" s="1620">
        <v>24</v>
      </c>
      <c r="E12" s="1621">
        <v>0.51020408163265307</v>
      </c>
      <c r="F12" s="1620">
        <v>25</v>
      </c>
      <c r="G12" s="1621">
        <v>1</v>
      </c>
      <c r="H12" s="1622">
        <v>49</v>
      </c>
      <c r="I12" s="1610"/>
      <c r="K12" s="2501"/>
      <c r="L12" s="1618" t="s">
        <v>10</v>
      </c>
      <c r="M12" s="1619">
        <v>0.42857142857142855</v>
      </c>
      <c r="N12" s="1620">
        <v>21</v>
      </c>
      <c r="O12" s="1621">
        <v>0.5714285714285714</v>
      </c>
      <c r="P12" s="1620">
        <v>28</v>
      </c>
      <c r="Q12" s="1621">
        <v>1</v>
      </c>
      <c r="R12" s="1622">
        <v>49</v>
      </c>
      <c r="S12" s="1610"/>
      <c r="U12" s="2501"/>
      <c r="V12" s="1618" t="s">
        <v>396</v>
      </c>
      <c r="W12" s="1619">
        <v>0.4</v>
      </c>
      <c r="X12" s="1620">
        <v>2</v>
      </c>
      <c r="Y12" s="1621">
        <v>0</v>
      </c>
      <c r="Z12" s="1620">
        <v>0</v>
      </c>
      <c r="AA12" s="1621">
        <v>0.4</v>
      </c>
      <c r="AB12" s="1620">
        <v>2</v>
      </c>
      <c r="AC12" s="1621">
        <v>0.2</v>
      </c>
      <c r="AD12" s="1622">
        <v>1</v>
      </c>
      <c r="AE12" s="1631">
        <f t="shared" si="0"/>
        <v>5</v>
      </c>
      <c r="AF12" s="262"/>
      <c r="AH12" s="1610"/>
    </row>
    <row r="13" spans="1:34">
      <c r="A13" s="2501" t="s">
        <v>521</v>
      </c>
      <c r="B13" s="1618" t="s">
        <v>12</v>
      </c>
      <c r="C13" s="1619">
        <v>0.30434782608695654</v>
      </c>
      <c r="D13" s="1620">
        <v>7</v>
      </c>
      <c r="E13" s="1621">
        <v>0.69565217391304346</v>
      </c>
      <c r="F13" s="1620">
        <v>16</v>
      </c>
      <c r="G13" s="1621">
        <v>1</v>
      </c>
      <c r="H13" s="1622">
        <v>23</v>
      </c>
      <c r="I13" s="1610"/>
      <c r="K13" s="2501" t="s">
        <v>521</v>
      </c>
      <c r="L13" s="1618" t="s">
        <v>12</v>
      </c>
      <c r="M13" s="1619">
        <v>0.39130434782608697</v>
      </c>
      <c r="N13" s="1620">
        <v>9</v>
      </c>
      <c r="O13" s="1621">
        <v>0.60869565217391308</v>
      </c>
      <c r="P13" s="1620">
        <v>14</v>
      </c>
      <c r="Q13" s="1621">
        <v>1</v>
      </c>
      <c r="R13" s="1622">
        <v>23</v>
      </c>
      <c r="S13" s="1610"/>
      <c r="U13" s="2501" t="s">
        <v>9</v>
      </c>
      <c r="V13" s="1618" t="s">
        <v>11</v>
      </c>
      <c r="W13" s="1619">
        <v>0.18635170603674542</v>
      </c>
      <c r="X13" s="1620">
        <v>71</v>
      </c>
      <c r="Y13" s="1621">
        <v>0.23359580052493439</v>
      </c>
      <c r="Z13" s="1620">
        <v>89</v>
      </c>
      <c r="AA13" s="1621">
        <v>0.20997375328083989</v>
      </c>
      <c r="AB13" s="1620">
        <v>80</v>
      </c>
      <c r="AC13" s="1621">
        <v>0.37007874015748032</v>
      </c>
      <c r="AD13" s="1622">
        <v>141</v>
      </c>
      <c r="AE13" s="1631">
        <f t="shared" si="0"/>
        <v>381</v>
      </c>
      <c r="AF13" s="262"/>
      <c r="AH13" s="1610"/>
    </row>
    <row r="14" spans="1:34" ht="48">
      <c r="A14" s="2501"/>
      <c r="B14" s="1618" t="s">
        <v>13</v>
      </c>
      <c r="C14" s="1619">
        <v>0.43627450980392157</v>
      </c>
      <c r="D14" s="1620">
        <v>178</v>
      </c>
      <c r="E14" s="1621">
        <v>0.56372549019607843</v>
      </c>
      <c r="F14" s="1620">
        <v>230</v>
      </c>
      <c r="G14" s="1621">
        <v>1</v>
      </c>
      <c r="H14" s="1622">
        <v>408</v>
      </c>
      <c r="I14" s="1610"/>
      <c r="K14" s="2501"/>
      <c r="L14" s="1618" t="s">
        <v>13</v>
      </c>
      <c r="M14" s="1619">
        <v>0.40049140049140047</v>
      </c>
      <c r="N14" s="1620">
        <v>163</v>
      </c>
      <c r="O14" s="1621">
        <v>0.59950859950859947</v>
      </c>
      <c r="P14" s="1620">
        <v>244</v>
      </c>
      <c r="Q14" s="1621">
        <v>1</v>
      </c>
      <c r="R14" s="1622">
        <v>407</v>
      </c>
      <c r="S14" s="1610"/>
      <c r="U14" s="2501"/>
      <c r="V14" s="1618" t="s">
        <v>10</v>
      </c>
      <c r="W14" s="1619">
        <v>0.26530612244897961</v>
      </c>
      <c r="X14" s="1620">
        <v>13</v>
      </c>
      <c r="Y14" s="1621">
        <v>0.22448979591836735</v>
      </c>
      <c r="Z14" s="1620">
        <v>11</v>
      </c>
      <c r="AA14" s="1621">
        <v>0.16326530612244899</v>
      </c>
      <c r="AB14" s="1620">
        <v>8</v>
      </c>
      <c r="AC14" s="1621">
        <v>0.34693877551020408</v>
      </c>
      <c r="AD14" s="1622">
        <v>17</v>
      </c>
      <c r="AE14" s="1631">
        <f t="shared" si="0"/>
        <v>49</v>
      </c>
      <c r="AF14" s="262"/>
      <c r="AH14" s="1610"/>
    </row>
    <row r="15" spans="1:34" ht="60">
      <c r="A15" s="2501" t="s">
        <v>14</v>
      </c>
      <c r="B15" s="1618" t="s">
        <v>15</v>
      </c>
      <c r="C15" s="1619">
        <v>0.2537313432835821</v>
      </c>
      <c r="D15" s="1620">
        <v>17</v>
      </c>
      <c r="E15" s="1621">
        <v>0.74626865671641796</v>
      </c>
      <c r="F15" s="1620">
        <v>50</v>
      </c>
      <c r="G15" s="1621">
        <v>1</v>
      </c>
      <c r="H15" s="1622">
        <v>67</v>
      </c>
      <c r="I15" s="1610"/>
      <c r="K15" s="2501" t="s">
        <v>14</v>
      </c>
      <c r="L15" s="1618" t="s">
        <v>15</v>
      </c>
      <c r="M15" s="1619">
        <v>0.34328358208955223</v>
      </c>
      <c r="N15" s="1620">
        <v>23</v>
      </c>
      <c r="O15" s="1621">
        <v>0.65671641791044777</v>
      </c>
      <c r="P15" s="1620">
        <v>44</v>
      </c>
      <c r="Q15" s="1621">
        <v>1</v>
      </c>
      <c r="R15" s="1622">
        <v>67</v>
      </c>
      <c r="S15" s="1610"/>
      <c r="U15" s="2501" t="s">
        <v>521</v>
      </c>
      <c r="V15" s="1618" t="s">
        <v>12</v>
      </c>
      <c r="W15" s="1619">
        <v>0.2608695652173913</v>
      </c>
      <c r="X15" s="1620">
        <v>6</v>
      </c>
      <c r="Y15" s="1621">
        <v>4.3478260869565216E-2</v>
      </c>
      <c r="Z15" s="1620">
        <v>1</v>
      </c>
      <c r="AA15" s="1621">
        <v>0.13043478260869565</v>
      </c>
      <c r="AB15" s="1620">
        <v>3</v>
      </c>
      <c r="AC15" s="1621">
        <v>0.56521739130434778</v>
      </c>
      <c r="AD15" s="1622">
        <v>13</v>
      </c>
      <c r="AE15" s="1631">
        <f t="shared" si="0"/>
        <v>23</v>
      </c>
      <c r="AF15" s="262"/>
      <c r="AH15" s="1610"/>
    </row>
    <row r="16" spans="1:34" ht="168">
      <c r="A16" s="2501"/>
      <c r="B16" s="1618" t="s">
        <v>16</v>
      </c>
      <c r="C16" s="1619">
        <v>0.42857142857142855</v>
      </c>
      <c r="D16" s="1620">
        <v>57</v>
      </c>
      <c r="E16" s="1621">
        <v>0.5714285714285714</v>
      </c>
      <c r="F16" s="1620">
        <v>76</v>
      </c>
      <c r="G16" s="1621">
        <v>1</v>
      </c>
      <c r="H16" s="1622">
        <v>133</v>
      </c>
      <c r="I16" s="1610"/>
      <c r="K16" s="2501"/>
      <c r="L16" s="1618" t="s">
        <v>16</v>
      </c>
      <c r="M16" s="1619">
        <v>0.34848484848484851</v>
      </c>
      <c r="N16" s="1620">
        <v>46</v>
      </c>
      <c r="O16" s="1621">
        <v>0.6515151515151516</v>
      </c>
      <c r="P16" s="1620">
        <v>86</v>
      </c>
      <c r="Q16" s="1621">
        <v>1</v>
      </c>
      <c r="R16" s="1622">
        <v>132</v>
      </c>
      <c r="S16" s="1610"/>
      <c r="U16" s="2501"/>
      <c r="V16" s="1618" t="s">
        <v>13</v>
      </c>
      <c r="W16" s="1619">
        <v>0.19164619164619165</v>
      </c>
      <c r="X16" s="1620">
        <v>78</v>
      </c>
      <c r="Y16" s="1621">
        <v>0.24324324324324326</v>
      </c>
      <c r="Z16" s="1620">
        <v>99</v>
      </c>
      <c r="AA16" s="1621">
        <v>0.20884520884520885</v>
      </c>
      <c r="AB16" s="1620">
        <v>85</v>
      </c>
      <c r="AC16" s="1621">
        <v>0.35626535626535627</v>
      </c>
      <c r="AD16" s="1622">
        <v>145</v>
      </c>
      <c r="AE16" s="1631">
        <f t="shared" si="0"/>
        <v>407</v>
      </c>
      <c r="AF16" s="262"/>
      <c r="AH16" s="1610"/>
    </row>
    <row r="17" spans="1:34" ht="36">
      <c r="A17" s="2501"/>
      <c r="B17" s="1618" t="s">
        <v>17</v>
      </c>
      <c r="C17" s="1619">
        <v>0.49586776859504134</v>
      </c>
      <c r="D17" s="1620">
        <v>60</v>
      </c>
      <c r="E17" s="1621">
        <v>0.50413223140495866</v>
      </c>
      <c r="F17" s="1620">
        <v>61</v>
      </c>
      <c r="G17" s="1621">
        <v>1</v>
      </c>
      <c r="H17" s="1622">
        <v>121</v>
      </c>
      <c r="I17" s="1610"/>
      <c r="K17" s="2501"/>
      <c r="L17" s="1618" t="s">
        <v>17</v>
      </c>
      <c r="M17" s="1619">
        <v>0.43801652892561982</v>
      </c>
      <c r="N17" s="1620">
        <v>53</v>
      </c>
      <c r="O17" s="1621">
        <v>0.56198347107438018</v>
      </c>
      <c r="P17" s="1620">
        <v>68</v>
      </c>
      <c r="Q17" s="1621">
        <v>1</v>
      </c>
      <c r="R17" s="1622">
        <v>121</v>
      </c>
      <c r="S17" s="1610"/>
      <c r="U17" s="2501" t="s">
        <v>14</v>
      </c>
      <c r="V17" s="1618" t="s">
        <v>15</v>
      </c>
      <c r="W17" s="1619">
        <v>0.14925373134328357</v>
      </c>
      <c r="X17" s="1620">
        <v>10</v>
      </c>
      <c r="Y17" s="1621">
        <v>0.1044776119402985</v>
      </c>
      <c r="Z17" s="1620">
        <v>7</v>
      </c>
      <c r="AA17" s="1621">
        <v>0.19402985074626866</v>
      </c>
      <c r="AB17" s="1620">
        <v>13</v>
      </c>
      <c r="AC17" s="1621">
        <v>0.55223880597014929</v>
      </c>
      <c r="AD17" s="1622">
        <v>37</v>
      </c>
      <c r="AE17" s="1631">
        <f t="shared" si="0"/>
        <v>67</v>
      </c>
      <c r="AF17" s="262"/>
      <c r="AH17" s="1610"/>
    </row>
    <row r="18" spans="1:34" ht="48">
      <c r="A18" s="2501"/>
      <c r="B18" s="1618" t="s">
        <v>18</v>
      </c>
      <c r="C18" s="1619">
        <v>0.46363636363636362</v>
      </c>
      <c r="D18" s="1620">
        <v>51</v>
      </c>
      <c r="E18" s="1621">
        <v>0.53636363636363638</v>
      </c>
      <c r="F18" s="1620">
        <v>59</v>
      </c>
      <c r="G18" s="1621">
        <v>1</v>
      </c>
      <c r="H18" s="1622">
        <v>110</v>
      </c>
      <c r="I18" s="1610"/>
      <c r="K18" s="2501"/>
      <c r="L18" s="1618" t="s">
        <v>18</v>
      </c>
      <c r="M18" s="1619">
        <v>0.45454545454545453</v>
      </c>
      <c r="N18" s="1620">
        <v>50</v>
      </c>
      <c r="O18" s="1621">
        <v>0.54545454545454541</v>
      </c>
      <c r="P18" s="1620">
        <v>60</v>
      </c>
      <c r="Q18" s="1621">
        <v>1</v>
      </c>
      <c r="R18" s="1622">
        <v>110</v>
      </c>
      <c r="S18" s="1610"/>
      <c r="U18" s="2501"/>
      <c r="V18" s="1618" t="s">
        <v>16</v>
      </c>
      <c r="W18" s="1619">
        <v>0.15909090909090909</v>
      </c>
      <c r="X18" s="1620">
        <v>21</v>
      </c>
      <c r="Y18" s="1621">
        <v>0.26515151515151514</v>
      </c>
      <c r="Z18" s="1620">
        <v>35</v>
      </c>
      <c r="AA18" s="1621">
        <v>0.18939393939393936</v>
      </c>
      <c r="AB18" s="1620">
        <v>25</v>
      </c>
      <c r="AC18" s="1621">
        <v>0.38636363636363635</v>
      </c>
      <c r="AD18" s="1622">
        <v>51</v>
      </c>
      <c r="AE18" s="1631">
        <f t="shared" si="0"/>
        <v>132</v>
      </c>
      <c r="AF18" s="262"/>
      <c r="AH18" s="1610"/>
    </row>
    <row r="19" spans="1:34" ht="48">
      <c r="A19" s="2501" t="s">
        <v>525</v>
      </c>
      <c r="B19" s="1618" t="s">
        <v>223</v>
      </c>
      <c r="C19" s="1619">
        <v>0.45023696682464454</v>
      </c>
      <c r="D19" s="1620">
        <v>95</v>
      </c>
      <c r="E19" s="1621">
        <v>0.54976303317535546</v>
      </c>
      <c r="F19" s="1620">
        <v>116</v>
      </c>
      <c r="G19" s="1621">
        <v>1</v>
      </c>
      <c r="H19" s="1622">
        <v>211</v>
      </c>
      <c r="I19" s="1610"/>
      <c r="K19" s="2501" t="s">
        <v>525</v>
      </c>
      <c r="L19" s="1618" t="s">
        <v>223</v>
      </c>
      <c r="M19" s="1619">
        <v>0.4</v>
      </c>
      <c r="N19" s="1620">
        <v>84</v>
      </c>
      <c r="O19" s="1621">
        <v>0.6</v>
      </c>
      <c r="P19" s="1620">
        <v>126</v>
      </c>
      <c r="Q19" s="1621">
        <v>1</v>
      </c>
      <c r="R19" s="1622">
        <v>210</v>
      </c>
      <c r="S19" s="1610"/>
      <c r="U19" s="2501"/>
      <c r="V19" s="1618" t="s">
        <v>17</v>
      </c>
      <c r="W19" s="1619">
        <v>0.21487603305785125</v>
      </c>
      <c r="X19" s="1620">
        <v>26</v>
      </c>
      <c r="Y19" s="1621">
        <v>0.28099173553719009</v>
      </c>
      <c r="Z19" s="1620">
        <v>34</v>
      </c>
      <c r="AA19" s="1621">
        <v>0.2231404958677686</v>
      </c>
      <c r="AB19" s="1620">
        <v>27</v>
      </c>
      <c r="AC19" s="1621">
        <v>0.28099173553719009</v>
      </c>
      <c r="AD19" s="1622">
        <v>34</v>
      </c>
      <c r="AE19" s="1631">
        <f t="shared" si="0"/>
        <v>121</v>
      </c>
      <c r="AF19" s="262"/>
      <c r="AH19" s="1610"/>
    </row>
    <row r="20" spans="1:34" ht="24">
      <c r="A20" s="2501"/>
      <c r="B20" s="1618" t="s">
        <v>27</v>
      </c>
      <c r="C20" s="1619">
        <v>0.3902439024390244</v>
      </c>
      <c r="D20" s="1620">
        <v>64</v>
      </c>
      <c r="E20" s="1621">
        <v>0.6097560975609756</v>
      </c>
      <c r="F20" s="1620">
        <v>100</v>
      </c>
      <c r="G20" s="1621">
        <v>1</v>
      </c>
      <c r="H20" s="1622">
        <v>164</v>
      </c>
      <c r="I20" s="1610"/>
      <c r="K20" s="2501"/>
      <c r="L20" s="1618" t="s">
        <v>27</v>
      </c>
      <c r="M20" s="1619">
        <v>0.37804878048780488</v>
      </c>
      <c r="N20" s="1620">
        <v>62</v>
      </c>
      <c r="O20" s="1621">
        <v>0.62195121951219512</v>
      </c>
      <c r="P20" s="1620">
        <v>102</v>
      </c>
      <c r="Q20" s="1621">
        <v>1</v>
      </c>
      <c r="R20" s="1622">
        <v>164</v>
      </c>
      <c r="S20" s="1610"/>
      <c r="U20" s="2501"/>
      <c r="V20" s="1618" t="s">
        <v>18</v>
      </c>
      <c r="W20" s="1619">
        <v>0.24545454545454548</v>
      </c>
      <c r="X20" s="1620">
        <v>27</v>
      </c>
      <c r="Y20" s="1621">
        <v>0.21818181818181817</v>
      </c>
      <c r="Z20" s="1620">
        <v>24</v>
      </c>
      <c r="AA20" s="1621">
        <v>0.20909090909090908</v>
      </c>
      <c r="AB20" s="1620">
        <v>23</v>
      </c>
      <c r="AC20" s="1621">
        <v>0.32727272727272727</v>
      </c>
      <c r="AD20" s="1622">
        <v>36</v>
      </c>
      <c r="AE20" s="1631">
        <f t="shared" si="0"/>
        <v>110</v>
      </c>
      <c r="AF20" s="262"/>
      <c r="AH20" s="1610"/>
    </row>
    <row r="21" spans="1:34">
      <c r="A21" s="2501"/>
      <c r="B21" s="1618" t="s">
        <v>526</v>
      </c>
      <c r="C21" s="1619">
        <v>0.51063829787234039</v>
      </c>
      <c r="D21" s="1620">
        <v>24</v>
      </c>
      <c r="E21" s="1621">
        <v>0.48936170212765956</v>
      </c>
      <c r="F21" s="1620">
        <v>23</v>
      </c>
      <c r="G21" s="1621">
        <v>1</v>
      </c>
      <c r="H21" s="1622">
        <v>47</v>
      </c>
      <c r="I21" s="1610"/>
      <c r="K21" s="2501"/>
      <c r="L21" s="1618" t="s">
        <v>526</v>
      </c>
      <c r="M21" s="1619">
        <v>0.44680851063829785</v>
      </c>
      <c r="N21" s="1620">
        <v>21</v>
      </c>
      <c r="O21" s="1621">
        <v>0.55319148936170215</v>
      </c>
      <c r="P21" s="1620">
        <v>26</v>
      </c>
      <c r="Q21" s="1621">
        <v>1</v>
      </c>
      <c r="R21" s="1622">
        <v>47</v>
      </c>
      <c r="S21" s="1610"/>
      <c r="U21" s="2501" t="s">
        <v>525</v>
      </c>
      <c r="V21" s="1618" t="s">
        <v>223</v>
      </c>
      <c r="W21" s="1619">
        <v>0.20476190476190476</v>
      </c>
      <c r="X21" s="1620">
        <v>43</v>
      </c>
      <c r="Y21" s="1621">
        <v>0.24285714285714285</v>
      </c>
      <c r="Z21" s="1620">
        <v>51</v>
      </c>
      <c r="AA21" s="1621">
        <v>0.19523809523809527</v>
      </c>
      <c r="AB21" s="1620">
        <v>41</v>
      </c>
      <c r="AC21" s="1621">
        <v>0.35714285714285715</v>
      </c>
      <c r="AD21" s="1622">
        <v>75</v>
      </c>
      <c r="AE21" s="1631">
        <f t="shared" si="0"/>
        <v>210</v>
      </c>
      <c r="AF21" s="262"/>
      <c r="AH21" s="1610"/>
    </row>
    <row r="22" spans="1:34">
      <c r="A22" s="2501"/>
      <c r="B22" s="1618" t="s">
        <v>527</v>
      </c>
      <c r="C22" s="1619">
        <v>0.22222222222222221</v>
      </c>
      <c r="D22" s="1620">
        <v>2</v>
      </c>
      <c r="E22" s="1621">
        <v>0.7777777777777779</v>
      </c>
      <c r="F22" s="1620">
        <v>7</v>
      </c>
      <c r="G22" s="1621">
        <v>1</v>
      </c>
      <c r="H22" s="1622">
        <v>9</v>
      </c>
      <c r="I22" s="1610"/>
      <c r="K22" s="2501"/>
      <c r="L22" s="1618" t="s">
        <v>527</v>
      </c>
      <c r="M22" s="1619">
        <v>0.55555555555555558</v>
      </c>
      <c r="N22" s="1620">
        <v>5</v>
      </c>
      <c r="O22" s="1621">
        <v>0.44444444444444442</v>
      </c>
      <c r="P22" s="1620">
        <v>4</v>
      </c>
      <c r="Q22" s="1621">
        <v>1</v>
      </c>
      <c r="R22" s="1622">
        <v>9</v>
      </c>
      <c r="S22" s="1610"/>
      <c r="U22" s="2501"/>
      <c r="V22" s="1618" t="s">
        <v>27</v>
      </c>
      <c r="W22" s="1619">
        <v>0.17682926829268295</v>
      </c>
      <c r="X22" s="1620">
        <v>29</v>
      </c>
      <c r="Y22" s="1621">
        <v>0.21341463414634146</v>
      </c>
      <c r="Z22" s="1620">
        <v>35</v>
      </c>
      <c r="AA22" s="1621">
        <v>0.20121951219512199</v>
      </c>
      <c r="AB22" s="1620">
        <v>33</v>
      </c>
      <c r="AC22" s="1621">
        <v>0.40853658536585363</v>
      </c>
      <c r="AD22" s="1622">
        <v>67</v>
      </c>
      <c r="AE22" s="1631">
        <f t="shared" si="0"/>
        <v>164</v>
      </c>
      <c r="AF22" s="262"/>
      <c r="AH22" s="1610"/>
    </row>
    <row r="23" spans="1:34">
      <c r="A23" s="2501" t="s">
        <v>24</v>
      </c>
      <c r="B23" s="1618" t="s">
        <v>27</v>
      </c>
      <c r="C23" s="1619">
        <v>0.41873278236914602</v>
      </c>
      <c r="D23" s="1620">
        <v>152</v>
      </c>
      <c r="E23" s="1621">
        <v>0.58126721763085398</v>
      </c>
      <c r="F23" s="1620">
        <v>211</v>
      </c>
      <c r="G23" s="1621">
        <v>1</v>
      </c>
      <c r="H23" s="1622">
        <v>363</v>
      </c>
      <c r="I23" s="1610"/>
      <c r="K23" s="2501" t="s">
        <v>24</v>
      </c>
      <c r="L23" s="1618" t="s">
        <v>27</v>
      </c>
      <c r="M23" s="1619">
        <v>0.39779005524861882</v>
      </c>
      <c r="N23" s="1620">
        <v>144</v>
      </c>
      <c r="O23" s="1621">
        <v>0.60220994475138123</v>
      </c>
      <c r="P23" s="1620">
        <v>218</v>
      </c>
      <c r="Q23" s="1621">
        <v>1</v>
      </c>
      <c r="R23" s="1622">
        <v>362</v>
      </c>
      <c r="S23" s="1610"/>
      <c r="U23" s="2501"/>
      <c r="V23" s="1618" t="s">
        <v>526</v>
      </c>
      <c r="W23" s="1619">
        <v>0.23404255319148937</v>
      </c>
      <c r="X23" s="1620">
        <v>11</v>
      </c>
      <c r="Y23" s="1621">
        <v>0.27659574468085107</v>
      </c>
      <c r="Z23" s="1620">
        <v>13</v>
      </c>
      <c r="AA23" s="1621">
        <v>0.21276595744680851</v>
      </c>
      <c r="AB23" s="1620">
        <v>10</v>
      </c>
      <c r="AC23" s="1621">
        <v>0.27659574468085107</v>
      </c>
      <c r="AD23" s="1622">
        <v>13</v>
      </c>
      <c r="AE23" s="1631">
        <f t="shared" si="0"/>
        <v>47</v>
      </c>
      <c r="AF23" s="262"/>
      <c r="AH23" s="1610"/>
    </row>
    <row r="24" spans="1:34">
      <c r="A24" s="2501"/>
      <c r="B24" s="1618" t="s">
        <v>26</v>
      </c>
      <c r="C24" s="1619">
        <v>0.48979591836734693</v>
      </c>
      <c r="D24" s="1620">
        <v>24</v>
      </c>
      <c r="E24" s="1621">
        <v>0.51020408163265307</v>
      </c>
      <c r="F24" s="1620">
        <v>25</v>
      </c>
      <c r="G24" s="1621">
        <v>1</v>
      </c>
      <c r="H24" s="1622">
        <v>49</v>
      </c>
      <c r="I24" s="1610"/>
      <c r="K24" s="2501"/>
      <c r="L24" s="1618" t="s">
        <v>26</v>
      </c>
      <c r="M24" s="1619">
        <v>0.40816326530612246</v>
      </c>
      <c r="N24" s="1620">
        <v>20</v>
      </c>
      <c r="O24" s="1621">
        <v>0.59183673469387754</v>
      </c>
      <c r="P24" s="1620">
        <v>29</v>
      </c>
      <c r="Q24" s="1621">
        <v>1</v>
      </c>
      <c r="R24" s="1622">
        <v>49</v>
      </c>
      <c r="S24" s="1610"/>
      <c r="U24" s="2501"/>
      <c r="V24" s="1618" t="s">
        <v>527</v>
      </c>
      <c r="W24" s="1619">
        <v>0.1111111111111111</v>
      </c>
      <c r="X24" s="1620">
        <v>1</v>
      </c>
      <c r="Y24" s="1621">
        <v>0.1111111111111111</v>
      </c>
      <c r="Z24" s="1620">
        <v>1</v>
      </c>
      <c r="AA24" s="1621">
        <v>0.44444444444444442</v>
      </c>
      <c r="AB24" s="1620">
        <v>4</v>
      </c>
      <c r="AC24" s="1621">
        <v>0.33333333333333326</v>
      </c>
      <c r="AD24" s="1622">
        <v>3</v>
      </c>
      <c r="AE24" s="1631">
        <f t="shared" si="0"/>
        <v>9</v>
      </c>
      <c r="AF24" s="262"/>
      <c r="AH24" s="1610"/>
    </row>
    <row r="25" spans="1:34">
      <c r="A25" s="2501"/>
      <c r="B25" s="1618" t="s">
        <v>25</v>
      </c>
      <c r="C25" s="1619">
        <v>0.47368421052631576</v>
      </c>
      <c r="D25" s="1620">
        <v>9</v>
      </c>
      <c r="E25" s="1621">
        <v>0.52631578947368418</v>
      </c>
      <c r="F25" s="1620">
        <v>10</v>
      </c>
      <c r="G25" s="1621">
        <v>1</v>
      </c>
      <c r="H25" s="1622">
        <v>19</v>
      </c>
      <c r="I25" s="1610"/>
      <c r="K25" s="2501"/>
      <c r="L25" s="1618" t="s">
        <v>25</v>
      </c>
      <c r="M25" s="1619">
        <v>0.42105263157894735</v>
      </c>
      <c r="N25" s="1620">
        <v>8</v>
      </c>
      <c r="O25" s="1621">
        <v>0.57894736842105265</v>
      </c>
      <c r="P25" s="1620">
        <v>11</v>
      </c>
      <c r="Q25" s="1621">
        <v>1</v>
      </c>
      <c r="R25" s="1622">
        <v>19</v>
      </c>
      <c r="S25" s="1610"/>
      <c r="U25" s="2501" t="s">
        <v>24</v>
      </c>
      <c r="V25" s="1618" t="s">
        <v>27</v>
      </c>
      <c r="W25" s="1619">
        <v>0.19337016574585636</v>
      </c>
      <c r="X25" s="1620">
        <v>70</v>
      </c>
      <c r="Y25" s="1621">
        <v>0.22375690607734808</v>
      </c>
      <c r="Z25" s="1620">
        <v>81</v>
      </c>
      <c r="AA25" s="1621">
        <v>0.20441988950276244</v>
      </c>
      <c r="AB25" s="1620">
        <v>74</v>
      </c>
      <c r="AC25" s="1621">
        <v>0.37845303867403307</v>
      </c>
      <c r="AD25" s="1622">
        <v>137</v>
      </c>
      <c r="AE25" s="1631">
        <f t="shared" si="0"/>
        <v>362</v>
      </c>
      <c r="AF25" s="262"/>
      <c r="AH25" s="1610"/>
    </row>
    <row r="26" spans="1:34">
      <c r="A26" s="2501" t="s">
        <v>522</v>
      </c>
      <c r="B26" s="1618" t="s">
        <v>29</v>
      </c>
      <c r="C26" s="1619">
        <v>0.48292682926829267</v>
      </c>
      <c r="D26" s="1620">
        <v>99</v>
      </c>
      <c r="E26" s="1621">
        <v>0.51707317073170733</v>
      </c>
      <c r="F26" s="1620">
        <v>106</v>
      </c>
      <c r="G26" s="1621">
        <v>1</v>
      </c>
      <c r="H26" s="1622">
        <v>205</v>
      </c>
      <c r="I26" s="1610"/>
      <c r="K26" s="2501" t="s">
        <v>522</v>
      </c>
      <c r="L26" s="1618" t="s">
        <v>29</v>
      </c>
      <c r="M26" s="1619">
        <v>0.41176470588235292</v>
      </c>
      <c r="N26" s="1620">
        <v>84</v>
      </c>
      <c r="O26" s="1621">
        <v>0.58823529411764708</v>
      </c>
      <c r="P26" s="1620">
        <v>120</v>
      </c>
      <c r="Q26" s="1621">
        <v>1</v>
      </c>
      <c r="R26" s="1622">
        <v>204</v>
      </c>
      <c r="S26" s="1610"/>
      <c r="U26" s="2501"/>
      <c r="V26" s="1618" t="s">
        <v>26</v>
      </c>
      <c r="W26" s="1619">
        <v>0.22448979591836735</v>
      </c>
      <c r="X26" s="1620">
        <v>11</v>
      </c>
      <c r="Y26" s="1621">
        <v>0.26530612244897961</v>
      </c>
      <c r="Z26" s="1620">
        <v>13</v>
      </c>
      <c r="AA26" s="1621">
        <v>0.18367346938775511</v>
      </c>
      <c r="AB26" s="1620">
        <v>9</v>
      </c>
      <c r="AC26" s="1621">
        <v>0.32653061224489799</v>
      </c>
      <c r="AD26" s="1622">
        <v>16</v>
      </c>
      <c r="AE26" s="1631">
        <f t="shared" si="0"/>
        <v>49</v>
      </c>
      <c r="AF26" s="262"/>
      <c r="AH26" s="1610"/>
    </row>
    <row r="27" spans="1:34">
      <c r="A27" s="2501"/>
      <c r="B27" s="1618" t="s">
        <v>30</v>
      </c>
      <c r="C27" s="1619">
        <v>0.125</v>
      </c>
      <c r="D27" s="1620">
        <v>2</v>
      </c>
      <c r="E27" s="1621">
        <v>0.875</v>
      </c>
      <c r="F27" s="1620">
        <v>14</v>
      </c>
      <c r="G27" s="1621">
        <v>1</v>
      </c>
      <c r="H27" s="1622">
        <v>16</v>
      </c>
      <c r="I27" s="1610"/>
      <c r="K27" s="2501"/>
      <c r="L27" s="1618" t="s">
        <v>30</v>
      </c>
      <c r="M27" s="1619">
        <v>0.5625</v>
      </c>
      <c r="N27" s="1620">
        <v>9</v>
      </c>
      <c r="O27" s="1621">
        <v>0.4375</v>
      </c>
      <c r="P27" s="1620">
        <v>7</v>
      </c>
      <c r="Q27" s="1621">
        <v>1</v>
      </c>
      <c r="R27" s="1622">
        <v>16</v>
      </c>
      <c r="S27" s="1610"/>
      <c r="U27" s="2501"/>
      <c r="V27" s="1618" t="s">
        <v>25</v>
      </c>
      <c r="W27" s="1619">
        <v>0.15789473684210525</v>
      </c>
      <c r="X27" s="1620">
        <v>3</v>
      </c>
      <c r="Y27" s="1621">
        <v>0.31578947368421051</v>
      </c>
      <c r="Z27" s="1620">
        <v>6</v>
      </c>
      <c r="AA27" s="1621">
        <v>0.26315789473684209</v>
      </c>
      <c r="AB27" s="1620">
        <v>5</v>
      </c>
      <c r="AC27" s="1621">
        <v>0.26315789473684209</v>
      </c>
      <c r="AD27" s="1622">
        <v>5</v>
      </c>
      <c r="AE27" s="1631">
        <f t="shared" si="0"/>
        <v>19</v>
      </c>
      <c r="AF27" s="262"/>
      <c r="AH27" s="1610"/>
    </row>
    <row r="28" spans="1:34">
      <c r="A28" s="2501"/>
      <c r="B28" s="1618" t="s">
        <v>31</v>
      </c>
      <c r="C28" s="1619">
        <v>0.4</v>
      </c>
      <c r="D28" s="1620">
        <v>84</v>
      </c>
      <c r="E28" s="1621">
        <v>0.6</v>
      </c>
      <c r="F28" s="1620">
        <v>126</v>
      </c>
      <c r="G28" s="1621">
        <v>1</v>
      </c>
      <c r="H28" s="1622">
        <v>210</v>
      </c>
      <c r="I28" s="1610"/>
      <c r="K28" s="2501"/>
      <c r="L28" s="1618" t="s">
        <v>31</v>
      </c>
      <c r="M28" s="1619">
        <v>0.37619047619047619</v>
      </c>
      <c r="N28" s="1620">
        <v>79</v>
      </c>
      <c r="O28" s="1621">
        <v>0.62380952380952381</v>
      </c>
      <c r="P28" s="1620">
        <v>131</v>
      </c>
      <c r="Q28" s="1621">
        <v>1</v>
      </c>
      <c r="R28" s="1622">
        <v>210</v>
      </c>
      <c r="S28" s="1610"/>
      <c r="U28" s="2501" t="s">
        <v>1799</v>
      </c>
      <c r="V28" s="1618" t="s">
        <v>29</v>
      </c>
      <c r="W28" s="1619">
        <v>0.21568627450980393</v>
      </c>
      <c r="X28" s="1620">
        <v>44</v>
      </c>
      <c r="Y28" s="1621">
        <v>0.26470588235294118</v>
      </c>
      <c r="Z28" s="1620">
        <v>54</v>
      </c>
      <c r="AA28" s="1621">
        <v>0.19607843137254904</v>
      </c>
      <c r="AB28" s="1620">
        <v>40</v>
      </c>
      <c r="AC28" s="1621">
        <v>0.32352941176470584</v>
      </c>
      <c r="AD28" s="1622">
        <v>66</v>
      </c>
      <c r="AE28" s="1631">
        <f t="shared" si="0"/>
        <v>204</v>
      </c>
      <c r="AF28" s="262"/>
      <c r="AH28" s="1610"/>
    </row>
    <row r="29" spans="1:34">
      <c r="A29" s="2501" t="s">
        <v>523</v>
      </c>
      <c r="B29" s="1618" t="s">
        <v>34</v>
      </c>
      <c r="C29" s="1619">
        <v>0.37132352941176472</v>
      </c>
      <c r="D29" s="1620">
        <v>101</v>
      </c>
      <c r="E29" s="1621">
        <v>0.62867647058823528</v>
      </c>
      <c r="F29" s="1620">
        <v>171</v>
      </c>
      <c r="G29" s="1621">
        <v>1</v>
      </c>
      <c r="H29" s="1622">
        <v>272</v>
      </c>
      <c r="I29" s="1610"/>
      <c r="K29" s="2501" t="s">
        <v>523</v>
      </c>
      <c r="L29" s="1618" t="s">
        <v>34</v>
      </c>
      <c r="M29" s="1619">
        <v>0.38970588235294118</v>
      </c>
      <c r="N29" s="1620">
        <v>106</v>
      </c>
      <c r="O29" s="1621">
        <v>0.61029411764705888</v>
      </c>
      <c r="P29" s="1620">
        <v>166</v>
      </c>
      <c r="Q29" s="1621">
        <v>1</v>
      </c>
      <c r="R29" s="1622">
        <v>272</v>
      </c>
      <c r="S29" s="1610"/>
      <c r="U29" s="2501"/>
      <c r="V29" s="1618" t="s">
        <v>30</v>
      </c>
      <c r="W29" s="1619">
        <v>6.25E-2</v>
      </c>
      <c r="X29" s="1620">
        <v>1</v>
      </c>
      <c r="Y29" s="1621">
        <v>6.25E-2</v>
      </c>
      <c r="Z29" s="1620">
        <v>1</v>
      </c>
      <c r="AA29" s="1621">
        <v>0.5</v>
      </c>
      <c r="AB29" s="1620">
        <v>8</v>
      </c>
      <c r="AC29" s="1621">
        <v>0.375</v>
      </c>
      <c r="AD29" s="1622">
        <v>6</v>
      </c>
      <c r="AE29" s="1631">
        <f t="shared" si="0"/>
        <v>16</v>
      </c>
      <c r="AF29" s="262"/>
      <c r="AH29" s="1610"/>
    </row>
    <row r="30" spans="1:34">
      <c r="A30" s="2501"/>
      <c r="B30" s="1618" t="s">
        <v>33</v>
      </c>
      <c r="C30" s="1619">
        <v>0.52830188679245282</v>
      </c>
      <c r="D30" s="1620">
        <v>84</v>
      </c>
      <c r="E30" s="1621">
        <v>0.47169811320754718</v>
      </c>
      <c r="F30" s="1620">
        <v>75</v>
      </c>
      <c r="G30" s="1621">
        <v>1</v>
      </c>
      <c r="H30" s="1622">
        <v>159</v>
      </c>
      <c r="I30" s="1610"/>
      <c r="K30" s="2501"/>
      <c r="L30" s="1618" t="s">
        <v>33</v>
      </c>
      <c r="M30" s="1619">
        <v>0.41772151898734178</v>
      </c>
      <c r="N30" s="1620">
        <v>66</v>
      </c>
      <c r="O30" s="1621">
        <v>0.58227848101265822</v>
      </c>
      <c r="P30" s="1620">
        <v>92</v>
      </c>
      <c r="Q30" s="1621">
        <v>1</v>
      </c>
      <c r="R30" s="1622">
        <v>158</v>
      </c>
      <c r="S30" s="1610"/>
      <c r="U30" s="2501"/>
      <c r="V30" s="1618" t="s">
        <v>31</v>
      </c>
      <c r="W30" s="1619">
        <v>0.18571428571428572</v>
      </c>
      <c r="X30" s="1620">
        <v>39</v>
      </c>
      <c r="Y30" s="1621">
        <v>0.21428571428571427</v>
      </c>
      <c r="Z30" s="1620">
        <v>45</v>
      </c>
      <c r="AA30" s="1621">
        <v>0.19047619047619047</v>
      </c>
      <c r="AB30" s="1620">
        <v>40</v>
      </c>
      <c r="AC30" s="1621">
        <v>0.40952380952380951</v>
      </c>
      <c r="AD30" s="1622">
        <v>86</v>
      </c>
      <c r="AE30" s="1631">
        <f t="shared" si="0"/>
        <v>210</v>
      </c>
      <c r="AF30" s="262"/>
      <c r="AH30" s="1610"/>
    </row>
    <row r="31" spans="1:34">
      <c r="A31" s="2501" t="s">
        <v>517</v>
      </c>
      <c r="B31" s="1618" t="s">
        <v>39</v>
      </c>
      <c r="C31" s="1619">
        <v>0.4777777777777778</v>
      </c>
      <c r="D31" s="1620">
        <v>129</v>
      </c>
      <c r="E31" s="1621">
        <v>0.52222222222222225</v>
      </c>
      <c r="F31" s="1620">
        <v>141</v>
      </c>
      <c r="G31" s="1621">
        <v>1</v>
      </c>
      <c r="H31" s="1622">
        <v>270</v>
      </c>
      <c r="I31" s="1610"/>
      <c r="K31" s="2501" t="s">
        <v>517</v>
      </c>
      <c r="L31" s="1618" t="s">
        <v>39</v>
      </c>
      <c r="M31" s="1619">
        <v>0.43122676579925651</v>
      </c>
      <c r="N31" s="1620">
        <v>116</v>
      </c>
      <c r="O31" s="1621">
        <v>0.56877323420074355</v>
      </c>
      <c r="P31" s="1620">
        <v>153</v>
      </c>
      <c r="Q31" s="1621">
        <v>1</v>
      </c>
      <c r="R31" s="1622">
        <v>269</v>
      </c>
      <c r="S31" s="1610"/>
      <c r="U31" s="2501" t="s">
        <v>523</v>
      </c>
      <c r="V31" s="1618" t="s">
        <v>34</v>
      </c>
      <c r="W31" s="1619">
        <v>0.16544117647058823</v>
      </c>
      <c r="X31" s="1620">
        <v>45</v>
      </c>
      <c r="Y31" s="1621">
        <v>0.20588235294117646</v>
      </c>
      <c r="Z31" s="1620">
        <v>56</v>
      </c>
      <c r="AA31" s="1621">
        <v>0.22426470588235292</v>
      </c>
      <c r="AB31" s="1620">
        <v>61</v>
      </c>
      <c r="AC31" s="1621">
        <v>0.40441176470588241</v>
      </c>
      <c r="AD31" s="1622">
        <v>110</v>
      </c>
      <c r="AE31" s="1631">
        <f t="shared" si="0"/>
        <v>272</v>
      </c>
      <c r="AF31" s="262"/>
      <c r="AH31" s="1610"/>
    </row>
    <row r="32" spans="1:34">
      <c r="A32" s="2501"/>
      <c r="B32" s="1618" t="s">
        <v>1665</v>
      </c>
      <c r="C32" s="1619">
        <v>0.24418604651162787</v>
      </c>
      <c r="D32" s="1620">
        <v>21</v>
      </c>
      <c r="E32" s="1621">
        <v>0.7558139534883721</v>
      </c>
      <c r="F32" s="1620">
        <v>65</v>
      </c>
      <c r="G32" s="1621">
        <v>1</v>
      </c>
      <c r="H32" s="1622">
        <v>86</v>
      </c>
      <c r="I32" s="1610"/>
      <c r="K32" s="2501"/>
      <c r="L32" s="1618" t="s">
        <v>1665</v>
      </c>
      <c r="M32" s="1619">
        <v>0.37209302325581395</v>
      </c>
      <c r="N32" s="1620">
        <v>32</v>
      </c>
      <c r="O32" s="1621">
        <v>0.62790697674418605</v>
      </c>
      <c r="P32" s="1620">
        <v>54</v>
      </c>
      <c r="Q32" s="1621">
        <v>1</v>
      </c>
      <c r="R32" s="1622">
        <v>86</v>
      </c>
      <c r="S32" s="1610"/>
      <c r="U32" s="2501"/>
      <c r="V32" s="1618" t="s">
        <v>33</v>
      </c>
      <c r="W32" s="1619">
        <v>0.24683544303797469</v>
      </c>
      <c r="X32" s="1620">
        <v>39</v>
      </c>
      <c r="Y32" s="1621">
        <v>0.27848101265822783</v>
      </c>
      <c r="Z32" s="1620">
        <v>44</v>
      </c>
      <c r="AA32" s="1621">
        <v>0.17088607594936708</v>
      </c>
      <c r="AB32" s="1620">
        <v>27</v>
      </c>
      <c r="AC32" s="1621">
        <v>0.30379746835443039</v>
      </c>
      <c r="AD32" s="1622">
        <v>48</v>
      </c>
      <c r="AE32" s="1631">
        <f t="shared" si="0"/>
        <v>158</v>
      </c>
      <c r="AF32" s="262"/>
      <c r="AH32" s="1610"/>
    </row>
    <row r="33" spans="1:34" ht="24">
      <c r="A33" s="2501"/>
      <c r="B33" s="1618" t="s">
        <v>1666</v>
      </c>
      <c r="C33" s="1619">
        <v>0.68085106382978722</v>
      </c>
      <c r="D33" s="1620">
        <v>32</v>
      </c>
      <c r="E33" s="1621">
        <v>0.31914893617021278</v>
      </c>
      <c r="F33" s="1620">
        <v>15</v>
      </c>
      <c r="G33" s="1621">
        <v>1</v>
      </c>
      <c r="H33" s="1622">
        <v>47</v>
      </c>
      <c r="I33" s="1610"/>
      <c r="K33" s="2501"/>
      <c r="L33" s="1618" t="s">
        <v>1666</v>
      </c>
      <c r="M33" s="1619">
        <v>0.2978723404255319</v>
      </c>
      <c r="N33" s="1620">
        <v>14</v>
      </c>
      <c r="O33" s="1621">
        <v>0.7021276595744681</v>
      </c>
      <c r="P33" s="1620">
        <v>33</v>
      </c>
      <c r="Q33" s="1621">
        <v>1</v>
      </c>
      <c r="R33" s="1622">
        <v>47</v>
      </c>
      <c r="S33" s="1610"/>
      <c r="U33" s="2501" t="s">
        <v>517</v>
      </c>
      <c r="V33" s="1618" t="s">
        <v>39</v>
      </c>
      <c r="W33" s="1619">
        <v>0.23791821561338289</v>
      </c>
      <c r="X33" s="1620">
        <v>64</v>
      </c>
      <c r="Y33" s="1621">
        <v>0.23791821561338289</v>
      </c>
      <c r="Z33" s="1620">
        <v>64</v>
      </c>
      <c r="AA33" s="1621">
        <v>0.19330855018587362</v>
      </c>
      <c r="AB33" s="1620">
        <v>52</v>
      </c>
      <c r="AC33" s="1621">
        <v>0.33085501858736061</v>
      </c>
      <c r="AD33" s="1622">
        <v>89</v>
      </c>
      <c r="AE33" s="1631">
        <f t="shared" si="0"/>
        <v>269</v>
      </c>
      <c r="AF33" s="262"/>
      <c r="AH33" s="1610"/>
    </row>
    <row r="34" spans="1:34" ht="48">
      <c r="A34" s="2501"/>
      <c r="B34" s="1618" t="s">
        <v>1667</v>
      </c>
      <c r="C34" s="1619">
        <v>0.125</v>
      </c>
      <c r="D34" s="1620">
        <v>3</v>
      </c>
      <c r="E34" s="1621">
        <v>0.875</v>
      </c>
      <c r="F34" s="1620">
        <v>21</v>
      </c>
      <c r="G34" s="1621">
        <v>1</v>
      </c>
      <c r="H34" s="1622">
        <v>24</v>
      </c>
      <c r="I34" s="1610"/>
      <c r="K34" s="2501"/>
      <c r="L34" s="1618" t="s">
        <v>1667</v>
      </c>
      <c r="M34" s="1619">
        <v>0.41666666666666674</v>
      </c>
      <c r="N34" s="1620">
        <v>10</v>
      </c>
      <c r="O34" s="1621">
        <v>0.58333333333333337</v>
      </c>
      <c r="P34" s="1620">
        <v>14</v>
      </c>
      <c r="Q34" s="1621">
        <v>1</v>
      </c>
      <c r="R34" s="1622">
        <v>24</v>
      </c>
      <c r="S34" s="1610"/>
      <c r="U34" s="2501"/>
      <c r="V34" s="1618" t="s">
        <v>1665</v>
      </c>
      <c r="W34" s="1619">
        <v>9.3023255813953487E-2</v>
      </c>
      <c r="X34" s="1620">
        <v>8</v>
      </c>
      <c r="Y34" s="1621">
        <v>0.15116279069767441</v>
      </c>
      <c r="Z34" s="1620">
        <v>13</v>
      </c>
      <c r="AA34" s="1621">
        <v>0.27906976744186046</v>
      </c>
      <c r="AB34" s="1620">
        <v>24</v>
      </c>
      <c r="AC34" s="1621">
        <v>0.47674418604651164</v>
      </c>
      <c r="AD34" s="1622">
        <v>41</v>
      </c>
      <c r="AE34" s="1631">
        <f t="shared" si="0"/>
        <v>86</v>
      </c>
      <c r="AF34" s="262"/>
      <c r="AH34" s="1610"/>
    </row>
    <row r="35" spans="1:34" ht="60">
      <c r="A35" s="2501"/>
      <c r="B35" s="1618" t="s">
        <v>1668</v>
      </c>
      <c r="C35" s="1619">
        <v>0</v>
      </c>
      <c r="D35" s="1620">
        <v>0</v>
      </c>
      <c r="E35" s="1621">
        <v>1</v>
      </c>
      <c r="F35" s="1620">
        <v>4</v>
      </c>
      <c r="G35" s="1621">
        <v>1</v>
      </c>
      <c r="H35" s="1622">
        <v>4</v>
      </c>
      <c r="I35" s="1610"/>
      <c r="K35" s="2501"/>
      <c r="L35" s="1618" t="s">
        <v>1668</v>
      </c>
      <c r="M35" s="1619">
        <v>0</v>
      </c>
      <c r="N35" s="1620">
        <v>0</v>
      </c>
      <c r="O35" s="1621">
        <v>1</v>
      </c>
      <c r="P35" s="1620">
        <v>4</v>
      </c>
      <c r="Q35" s="1621">
        <v>1</v>
      </c>
      <c r="R35" s="1622">
        <v>4</v>
      </c>
      <c r="S35" s="1610"/>
      <c r="U35" s="2501"/>
      <c r="V35" s="1618" t="s">
        <v>1666</v>
      </c>
      <c r="W35" s="1619">
        <v>0.21276595744680851</v>
      </c>
      <c r="X35" s="1620">
        <v>10</v>
      </c>
      <c r="Y35" s="1621">
        <v>0.46808510638297873</v>
      </c>
      <c r="Z35" s="1620">
        <v>22</v>
      </c>
      <c r="AA35" s="1621">
        <v>8.5106382978723402E-2</v>
      </c>
      <c r="AB35" s="1620">
        <v>4</v>
      </c>
      <c r="AC35" s="1621">
        <v>0.23404255319148937</v>
      </c>
      <c r="AD35" s="1622">
        <v>11</v>
      </c>
      <c r="AE35" s="1631">
        <f t="shared" si="0"/>
        <v>47</v>
      </c>
      <c r="AF35" s="262"/>
      <c r="AH35" s="1610"/>
    </row>
    <row r="36" spans="1:34" ht="24">
      <c r="A36" s="2501" t="s">
        <v>524</v>
      </c>
      <c r="B36" s="1618" t="s">
        <v>40</v>
      </c>
      <c r="C36" s="1619">
        <v>0.45508982035928142</v>
      </c>
      <c r="D36" s="1620">
        <v>76</v>
      </c>
      <c r="E36" s="1621">
        <v>0.54491017964071853</v>
      </c>
      <c r="F36" s="1620">
        <v>91</v>
      </c>
      <c r="G36" s="1621">
        <v>1</v>
      </c>
      <c r="H36" s="1622">
        <v>167</v>
      </c>
      <c r="I36" s="1610"/>
      <c r="K36" s="2501" t="s">
        <v>524</v>
      </c>
      <c r="L36" s="1618" t="s">
        <v>40</v>
      </c>
      <c r="M36" s="1619">
        <v>0.3493975903614458</v>
      </c>
      <c r="N36" s="1620">
        <v>58</v>
      </c>
      <c r="O36" s="1621">
        <v>0.6506024096385542</v>
      </c>
      <c r="P36" s="1620">
        <v>108</v>
      </c>
      <c r="Q36" s="1621">
        <v>1</v>
      </c>
      <c r="R36" s="1622">
        <v>166</v>
      </c>
      <c r="S36" s="1610"/>
      <c r="U36" s="2501"/>
      <c r="V36" s="1618" t="s">
        <v>1667</v>
      </c>
      <c r="W36" s="1619">
        <v>8.3333333333333315E-2</v>
      </c>
      <c r="X36" s="1620">
        <v>2</v>
      </c>
      <c r="Y36" s="1621">
        <v>4.1666666666666657E-2</v>
      </c>
      <c r="Z36" s="1620">
        <v>1</v>
      </c>
      <c r="AA36" s="1621">
        <v>0.33333333333333326</v>
      </c>
      <c r="AB36" s="1620">
        <v>8</v>
      </c>
      <c r="AC36" s="1621">
        <v>0.54166666666666663</v>
      </c>
      <c r="AD36" s="1622">
        <v>13</v>
      </c>
      <c r="AE36" s="1631">
        <f t="shared" si="0"/>
        <v>24</v>
      </c>
      <c r="AF36" s="262"/>
      <c r="AH36" s="1610"/>
    </row>
    <row r="37" spans="1:34" ht="36">
      <c r="A37" s="2501"/>
      <c r="B37" s="1618" t="s">
        <v>41</v>
      </c>
      <c r="C37" s="1619">
        <v>0.42335766423357662</v>
      </c>
      <c r="D37" s="1620">
        <v>58</v>
      </c>
      <c r="E37" s="1621">
        <v>0.57664233576642332</v>
      </c>
      <c r="F37" s="1620">
        <v>79</v>
      </c>
      <c r="G37" s="1621">
        <v>1</v>
      </c>
      <c r="H37" s="1622">
        <v>137</v>
      </c>
      <c r="I37" s="1610"/>
      <c r="K37" s="2501"/>
      <c r="L37" s="1618" t="s">
        <v>41</v>
      </c>
      <c r="M37" s="1619">
        <v>0.43795620437956212</v>
      </c>
      <c r="N37" s="1620">
        <v>60</v>
      </c>
      <c r="O37" s="1621">
        <v>0.56204379562043794</v>
      </c>
      <c r="P37" s="1620">
        <v>77</v>
      </c>
      <c r="Q37" s="1621">
        <v>1</v>
      </c>
      <c r="R37" s="1622">
        <v>137</v>
      </c>
      <c r="S37" s="1610"/>
      <c r="U37" s="2501"/>
      <c r="V37" s="1618" t="s">
        <v>1668</v>
      </c>
      <c r="W37" s="1619">
        <v>0</v>
      </c>
      <c r="X37" s="1620">
        <v>0</v>
      </c>
      <c r="Y37" s="1621">
        <v>0</v>
      </c>
      <c r="Z37" s="1620">
        <v>0</v>
      </c>
      <c r="AA37" s="1621">
        <v>0</v>
      </c>
      <c r="AB37" s="1620">
        <v>0</v>
      </c>
      <c r="AC37" s="1621">
        <v>1</v>
      </c>
      <c r="AD37" s="1622">
        <v>4</v>
      </c>
      <c r="AE37" s="1631">
        <f t="shared" si="0"/>
        <v>4</v>
      </c>
      <c r="AF37" s="262"/>
      <c r="AH37" s="1610"/>
    </row>
    <row r="38" spans="1:34" ht="24.75" thickBot="1">
      <c r="A38" s="2517"/>
      <c r="B38" s="1623" t="s">
        <v>42</v>
      </c>
      <c r="C38" s="1624">
        <v>0.40157480314960631</v>
      </c>
      <c r="D38" s="1625">
        <v>51</v>
      </c>
      <c r="E38" s="1626">
        <v>0.59842519685039375</v>
      </c>
      <c r="F38" s="1625">
        <v>76</v>
      </c>
      <c r="G38" s="1626">
        <v>1</v>
      </c>
      <c r="H38" s="1627">
        <v>127</v>
      </c>
      <c r="I38" s="1610"/>
      <c r="K38" s="2517"/>
      <c r="L38" s="1623" t="s">
        <v>42</v>
      </c>
      <c r="M38" s="1624">
        <v>0.42519685039370081</v>
      </c>
      <c r="N38" s="1625">
        <v>54</v>
      </c>
      <c r="O38" s="1626">
        <v>0.57480314960629919</v>
      </c>
      <c r="P38" s="1625">
        <v>73</v>
      </c>
      <c r="Q38" s="1626">
        <v>1</v>
      </c>
      <c r="R38" s="1627">
        <v>127</v>
      </c>
      <c r="S38" s="1610"/>
      <c r="U38" s="2501" t="s">
        <v>524</v>
      </c>
      <c r="V38" s="1618" t="s">
        <v>40</v>
      </c>
      <c r="W38" s="1619">
        <v>0.1746987951807229</v>
      </c>
      <c r="X38" s="1620">
        <v>29</v>
      </c>
      <c r="Y38" s="1621">
        <v>0.27710843373493976</v>
      </c>
      <c r="Z38" s="1620">
        <v>46</v>
      </c>
      <c r="AA38" s="1621">
        <v>0.1746987951807229</v>
      </c>
      <c r="AB38" s="1620">
        <v>29</v>
      </c>
      <c r="AC38" s="1621">
        <v>0.37349397590361444</v>
      </c>
      <c r="AD38" s="1622">
        <v>62</v>
      </c>
      <c r="AE38" s="1631">
        <f t="shared" si="0"/>
        <v>166</v>
      </c>
      <c r="AF38" s="262"/>
      <c r="AH38" s="1610"/>
    </row>
    <row r="39" spans="1:34" ht="24.75" thickTop="1">
      <c r="U39" s="2501"/>
      <c r="V39" s="1618" t="s">
        <v>41</v>
      </c>
      <c r="W39" s="1619">
        <v>0.21167883211678831</v>
      </c>
      <c r="X39" s="1620">
        <v>29</v>
      </c>
      <c r="Y39" s="1621">
        <v>0.21167883211678831</v>
      </c>
      <c r="Z39" s="1620">
        <v>29</v>
      </c>
      <c r="AA39" s="1621">
        <v>0.22627737226277372</v>
      </c>
      <c r="AB39" s="1620">
        <v>31</v>
      </c>
      <c r="AC39" s="1621">
        <v>0.35036496350364965</v>
      </c>
      <c r="AD39" s="1622">
        <v>48</v>
      </c>
      <c r="AE39" s="1631">
        <f t="shared" si="0"/>
        <v>137</v>
      </c>
      <c r="AF39" s="262"/>
    </row>
    <row r="40" spans="1:34" ht="36.75" thickBot="1">
      <c r="U40" s="2517"/>
      <c r="V40" s="1623" t="s">
        <v>42</v>
      </c>
      <c r="W40" s="1624">
        <v>0.20472440944881889</v>
      </c>
      <c r="X40" s="1625">
        <v>26</v>
      </c>
      <c r="Y40" s="1626">
        <v>0.19685039370078741</v>
      </c>
      <c r="Z40" s="1625">
        <v>25</v>
      </c>
      <c r="AA40" s="1626">
        <v>0.22047244094488189</v>
      </c>
      <c r="AB40" s="1625">
        <v>28</v>
      </c>
      <c r="AC40" s="1626">
        <v>0.37795275590551181</v>
      </c>
      <c r="AD40" s="1627">
        <v>48</v>
      </c>
      <c r="AE40" s="1631">
        <f t="shared" si="0"/>
        <v>127</v>
      </c>
      <c r="AF40" s="262"/>
    </row>
    <row r="41" spans="1:34" ht="15.75" thickTop="1"/>
  </sheetData>
  <mergeCells count="54">
    <mergeCell ref="U8:U12"/>
    <mergeCell ref="U13:U14"/>
    <mergeCell ref="U15:U16"/>
    <mergeCell ref="U38:U40"/>
    <mergeCell ref="U17:U20"/>
    <mergeCell ref="U21:U24"/>
    <mergeCell ref="U25:U27"/>
    <mergeCell ref="U28:U30"/>
    <mergeCell ref="U31:U32"/>
    <mergeCell ref="U33:U37"/>
    <mergeCell ref="W4:X4"/>
    <mergeCell ref="Y4:Z4"/>
    <mergeCell ref="AA4:AB4"/>
    <mergeCell ref="AC4:AD4"/>
    <mergeCell ref="U1:V6"/>
    <mergeCell ref="W1:AD1"/>
    <mergeCell ref="W2:Z2"/>
    <mergeCell ref="AA2:AD2"/>
    <mergeCell ref="W3:Z3"/>
    <mergeCell ref="AA3:AD3"/>
    <mergeCell ref="K36:K38"/>
    <mergeCell ref="Q3:R3"/>
    <mergeCell ref="K5:L5"/>
    <mergeCell ref="K6:K10"/>
    <mergeCell ref="K11:K12"/>
    <mergeCell ref="K13:K14"/>
    <mergeCell ref="K15:K18"/>
    <mergeCell ref="K19:K22"/>
    <mergeCell ref="K23:K25"/>
    <mergeCell ref="K26:K28"/>
    <mergeCell ref="K29:K30"/>
    <mergeCell ref="K31:K35"/>
    <mergeCell ref="A23:A25"/>
    <mergeCell ref="A26:A28"/>
    <mergeCell ref="A29:A30"/>
    <mergeCell ref="A31:A35"/>
    <mergeCell ref="A36:A38"/>
    <mergeCell ref="K1:R1"/>
    <mergeCell ref="K2:L4"/>
    <mergeCell ref="M2:R2"/>
    <mergeCell ref="M3:N3"/>
    <mergeCell ref="O3:P3"/>
    <mergeCell ref="A19:A22"/>
    <mergeCell ref="A1:H1"/>
    <mergeCell ref="A2:B4"/>
    <mergeCell ref="C2:H2"/>
    <mergeCell ref="C3:D3"/>
    <mergeCell ref="E3:F3"/>
    <mergeCell ref="G3:H3"/>
    <mergeCell ref="A5:B5"/>
    <mergeCell ref="A6:A10"/>
    <mergeCell ref="A11:A12"/>
    <mergeCell ref="A13:A14"/>
    <mergeCell ref="A15:A1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M33"/>
  <sheetViews>
    <sheetView workbookViewId="0">
      <selection activeCell="T24" sqref="T24"/>
    </sheetView>
  </sheetViews>
  <sheetFormatPr baseColWidth="10" defaultColWidth="8.7109375" defaultRowHeight="15"/>
  <cols>
    <col min="1" max="1" width="34" customWidth="1"/>
    <col min="2" max="2" width="27" customWidth="1"/>
  </cols>
  <sheetData>
    <row r="1" spans="1:13" ht="15.75" thickBot="1">
      <c r="A1" s="1875" t="s">
        <v>2092</v>
      </c>
      <c r="B1" s="1875"/>
      <c r="C1" s="1875"/>
      <c r="D1" s="1875"/>
      <c r="E1" s="1875"/>
      <c r="F1" s="1875"/>
      <c r="G1" s="1875"/>
      <c r="H1" s="1875"/>
      <c r="I1" s="1875"/>
      <c r="J1" s="1875"/>
      <c r="K1" s="1875"/>
      <c r="L1" s="1875"/>
      <c r="M1" s="1715"/>
    </row>
    <row r="2" spans="1:13" ht="15.75" thickTop="1">
      <c r="A2" s="1876" t="s">
        <v>183</v>
      </c>
      <c r="B2" s="1877"/>
      <c r="C2" s="1882" t="s">
        <v>8</v>
      </c>
      <c r="D2" s="1883"/>
      <c r="E2" s="1883"/>
      <c r="F2" s="1883"/>
      <c r="G2" s="1883"/>
      <c r="H2" s="1883"/>
      <c r="I2" s="1883"/>
      <c r="J2" s="1883"/>
      <c r="K2" s="1883"/>
      <c r="L2" s="1884"/>
      <c r="M2" s="1715"/>
    </row>
    <row r="3" spans="1:13" ht="24.75" customHeight="1">
      <c r="A3" s="1878"/>
      <c r="B3" s="1879"/>
      <c r="C3" s="1885" t="s">
        <v>397</v>
      </c>
      <c r="D3" s="1886"/>
      <c r="E3" s="1886" t="s">
        <v>395</v>
      </c>
      <c r="F3" s="1886"/>
      <c r="G3" s="1886" t="s">
        <v>393</v>
      </c>
      <c r="H3" s="1886"/>
      <c r="I3" s="1886" t="s">
        <v>394</v>
      </c>
      <c r="J3" s="1886"/>
      <c r="K3" s="1886" t="s">
        <v>396</v>
      </c>
      <c r="L3" s="1887"/>
      <c r="M3" s="1715"/>
    </row>
    <row r="4" spans="1:13" ht="25.5" thickBot="1">
      <c r="A4" s="1880"/>
      <c r="B4" s="1881"/>
      <c r="C4" s="1716" t="s">
        <v>391</v>
      </c>
      <c r="D4" s="1717" t="s">
        <v>419</v>
      </c>
      <c r="E4" s="1717" t="s">
        <v>391</v>
      </c>
      <c r="F4" s="1717" t="s">
        <v>419</v>
      </c>
      <c r="G4" s="1717" t="s">
        <v>391</v>
      </c>
      <c r="H4" s="1717" t="s">
        <v>419</v>
      </c>
      <c r="I4" s="1717" t="s">
        <v>391</v>
      </c>
      <c r="J4" s="1717" t="s">
        <v>419</v>
      </c>
      <c r="K4" s="1717" t="s">
        <v>391</v>
      </c>
      <c r="L4" s="1718" t="s">
        <v>419</v>
      </c>
      <c r="M4" s="1715"/>
    </row>
    <row r="5" spans="1:13" ht="15.75" thickTop="1">
      <c r="A5" s="1873" t="s">
        <v>9</v>
      </c>
      <c r="B5" s="1719" t="s">
        <v>11</v>
      </c>
      <c r="C5" s="1720">
        <v>210</v>
      </c>
      <c r="D5" s="1721">
        <v>0.546875</v>
      </c>
      <c r="E5" s="1722">
        <v>95</v>
      </c>
      <c r="F5" s="1721">
        <v>0.24739583333333337</v>
      </c>
      <c r="G5" s="1722">
        <v>47</v>
      </c>
      <c r="H5" s="1721">
        <v>0.12239583333333331</v>
      </c>
      <c r="I5" s="1722">
        <v>28</v>
      </c>
      <c r="J5" s="1721">
        <v>7.2916666666666671E-2</v>
      </c>
      <c r="K5" s="1722">
        <v>4</v>
      </c>
      <c r="L5" s="1723">
        <v>1.0416666666666664E-2</v>
      </c>
      <c r="M5" s="1715"/>
    </row>
    <row r="6" spans="1:13">
      <c r="A6" s="1874"/>
      <c r="B6" s="1724" t="s">
        <v>10</v>
      </c>
      <c r="C6" s="1725">
        <v>39</v>
      </c>
      <c r="D6" s="1726">
        <v>0.78</v>
      </c>
      <c r="E6" s="1727">
        <v>2</v>
      </c>
      <c r="F6" s="1726">
        <v>0.04</v>
      </c>
      <c r="G6" s="1727">
        <v>0</v>
      </c>
      <c r="H6" s="1726">
        <v>0</v>
      </c>
      <c r="I6" s="1727">
        <v>8</v>
      </c>
      <c r="J6" s="1726">
        <v>0.16</v>
      </c>
      <c r="K6" s="1727">
        <v>1</v>
      </c>
      <c r="L6" s="1728">
        <v>0.02</v>
      </c>
      <c r="M6" s="1715"/>
    </row>
    <row r="7" spans="1:13">
      <c r="A7" s="1874" t="s">
        <v>521</v>
      </c>
      <c r="B7" s="1724" t="s">
        <v>12</v>
      </c>
      <c r="C7" s="1725">
        <v>9</v>
      </c>
      <c r="D7" s="1726">
        <v>0.39130434782608697</v>
      </c>
      <c r="E7" s="1727">
        <v>6</v>
      </c>
      <c r="F7" s="1726">
        <v>0.2608695652173913</v>
      </c>
      <c r="G7" s="1727">
        <v>2</v>
      </c>
      <c r="H7" s="1726">
        <v>8.6956521739130432E-2</v>
      </c>
      <c r="I7" s="1727">
        <v>1</v>
      </c>
      <c r="J7" s="1726">
        <v>4.3478260869565216E-2</v>
      </c>
      <c r="K7" s="1727">
        <v>5</v>
      </c>
      <c r="L7" s="1728">
        <v>0.21739130434782608</v>
      </c>
      <c r="M7" s="1715"/>
    </row>
    <row r="8" spans="1:13" ht="48">
      <c r="A8" s="1874"/>
      <c r="B8" s="1724" t="s">
        <v>13</v>
      </c>
      <c r="C8" s="1725">
        <v>240</v>
      </c>
      <c r="D8" s="1726">
        <v>0.58536585365853655</v>
      </c>
      <c r="E8" s="1727">
        <v>90</v>
      </c>
      <c r="F8" s="1726">
        <v>0.21951219512195125</v>
      </c>
      <c r="G8" s="1727">
        <v>45</v>
      </c>
      <c r="H8" s="1726">
        <v>0.10975609756097562</v>
      </c>
      <c r="I8" s="1727">
        <v>35</v>
      </c>
      <c r="J8" s="1726">
        <v>8.5365853658536592E-2</v>
      </c>
      <c r="K8" s="1727">
        <v>0</v>
      </c>
      <c r="L8" s="1728">
        <v>0</v>
      </c>
      <c r="M8" s="1715"/>
    </row>
    <row r="9" spans="1:13">
      <c r="A9" s="1874" t="s">
        <v>14</v>
      </c>
      <c r="B9" s="1724" t="s">
        <v>15</v>
      </c>
      <c r="C9" s="1725">
        <v>47</v>
      </c>
      <c r="D9" s="1726">
        <v>0.69117647058823517</v>
      </c>
      <c r="E9" s="1727">
        <v>4</v>
      </c>
      <c r="F9" s="1726">
        <v>5.8823529411764698E-2</v>
      </c>
      <c r="G9" s="1727">
        <v>17</v>
      </c>
      <c r="H9" s="1726">
        <v>0.25</v>
      </c>
      <c r="I9" s="1727">
        <v>0</v>
      </c>
      <c r="J9" s="1726">
        <v>0</v>
      </c>
      <c r="K9" s="1727">
        <v>0</v>
      </c>
      <c r="L9" s="1728">
        <v>0</v>
      </c>
      <c r="M9" s="1715"/>
    </row>
    <row r="10" spans="1:13" ht="24">
      <c r="A10" s="1874"/>
      <c r="B10" s="1724" t="s">
        <v>16</v>
      </c>
      <c r="C10" s="1725">
        <v>95</v>
      </c>
      <c r="D10" s="1726">
        <v>0.70895522388059706</v>
      </c>
      <c r="E10" s="1727">
        <v>16</v>
      </c>
      <c r="F10" s="1726">
        <v>0.11940298507462685</v>
      </c>
      <c r="G10" s="1727">
        <v>14</v>
      </c>
      <c r="H10" s="1726">
        <v>0.1044776119402985</v>
      </c>
      <c r="I10" s="1727">
        <v>8</v>
      </c>
      <c r="J10" s="1726">
        <v>5.9701492537313425E-2</v>
      </c>
      <c r="K10" s="1727">
        <v>1</v>
      </c>
      <c r="L10" s="1729">
        <v>7.4626865671641781E-3</v>
      </c>
      <c r="M10" s="1715"/>
    </row>
    <row r="11" spans="1:13">
      <c r="A11" s="1874"/>
      <c r="B11" s="1724" t="s">
        <v>17</v>
      </c>
      <c r="C11" s="1725">
        <v>57</v>
      </c>
      <c r="D11" s="1726">
        <v>0.47107438016528924</v>
      </c>
      <c r="E11" s="1727">
        <v>35</v>
      </c>
      <c r="F11" s="1726">
        <v>0.28925619834710742</v>
      </c>
      <c r="G11" s="1727">
        <v>12</v>
      </c>
      <c r="H11" s="1726">
        <v>9.9173553719008267E-2</v>
      </c>
      <c r="I11" s="1727">
        <v>15</v>
      </c>
      <c r="J11" s="1726">
        <v>0.12396694214876033</v>
      </c>
      <c r="K11" s="1727">
        <v>2</v>
      </c>
      <c r="L11" s="1728">
        <v>1.6528925619834711E-2</v>
      </c>
      <c r="M11" s="1715"/>
    </row>
    <row r="12" spans="1:13">
      <c r="A12" s="1874"/>
      <c r="B12" s="1724" t="s">
        <v>18</v>
      </c>
      <c r="C12" s="1725">
        <v>50</v>
      </c>
      <c r="D12" s="1726">
        <v>0.45045045045045046</v>
      </c>
      <c r="E12" s="1727">
        <v>42</v>
      </c>
      <c r="F12" s="1726">
        <v>0.3783783783783784</v>
      </c>
      <c r="G12" s="1727">
        <v>4</v>
      </c>
      <c r="H12" s="1726">
        <v>3.6036036036036036E-2</v>
      </c>
      <c r="I12" s="1727">
        <v>13</v>
      </c>
      <c r="J12" s="1726">
        <v>0.11711711711711711</v>
      </c>
      <c r="K12" s="1727">
        <v>2</v>
      </c>
      <c r="L12" s="1728">
        <v>1.8018018018018018E-2</v>
      </c>
      <c r="M12" s="1715"/>
    </row>
    <row r="13" spans="1:13">
      <c r="A13" s="1874" t="s">
        <v>525</v>
      </c>
      <c r="B13" s="1724" t="s">
        <v>223</v>
      </c>
      <c r="C13" s="1725">
        <v>95</v>
      </c>
      <c r="D13" s="1726">
        <v>0.45023696682464454</v>
      </c>
      <c r="E13" s="1727">
        <v>67</v>
      </c>
      <c r="F13" s="1726">
        <v>0.31753554502369669</v>
      </c>
      <c r="G13" s="1727">
        <v>28</v>
      </c>
      <c r="H13" s="1726">
        <v>0.13270142180094788</v>
      </c>
      <c r="I13" s="1727">
        <v>21</v>
      </c>
      <c r="J13" s="1726">
        <v>9.9526066350710901E-2</v>
      </c>
      <c r="K13" s="1727">
        <v>0</v>
      </c>
      <c r="L13" s="1728">
        <v>0</v>
      </c>
      <c r="M13" s="1715"/>
    </row>
    <row r="14" spans="1:13">
      <c r="A14" s="1874"/>
      <c r="B14" s="1724" t="s">
        <v>27</v>
      </c>
      <c r="C14" s="1725">
        <v>121</v>
      </c>
      <c r="D14" s="1726">
        <v>0.73780487804878048</v>
      </c>
      <c r="E14" s="1727">
        <v>16</v>
      </c>
      <c r="F14" s="1726">
        <v>9.7560975609756101E-2</v>
      </c>
      <c r="G14" s="1727">
        <v>18</v>
      </c>
      <c r="H14" s="1726">
        <v>0.10975609756097562</v>
      </c>
      <c r="I14" s="1727">
        <v>6</v>
      </c>
      <c r="J14" s="1726">
        <v>3.6585365853658534E-2</v>
      </c>
      <c r="K14" s="1727">
        <v>3</v>
      </c>
      <c r="L14" s="1728">
        <v>1.8292682926829267E-2</v>
      </c>
      <c r="M14" s="1715"/>
    </row>
    <row r="15" spans="1:13">
      <c r="A15" s="1874"/>
      <c r="B15" s="1724" t="s">
        <v>526</v>
      </c>
      <c r="C15" s="1725">
        <v>29</v>
      </c>
      <c r="D15" s="1726">
        <v>0.61702127659574468</v>
      </c>
      <c r="E15" s="1727">
        <v>12</v>
      </c>
      <c r="F15" s="1726">
        <v>0.25531914893617019</v>
      </c>
      <c r="G15" s="1727">
        <v>1</v>
      </c>
      <c r="H15" s="1726">
        <v>2.1276595744680851E-2</v>
      </c>
      <c r="I15" s="1727">
        <v>3</v>
      </c>
      <c r="J15" s="1726">
        <v>6.3829787234042548E-2</v>
      </c>
      <c r="K15" s="1727">
        <v>2</v>
      </c>
      <c r="L15" s="1728">
        <v>4.2553191489361701E-2</v>
      </c>
      <c r="M15" s="1715"/>
    </row>
    <row r="16" spans="1:13">
      <c r="A16" s="1874"/>
      <c r="B16" s="1724" t="s">
        <v>527</v>
      </c>
      <c r="C16" s="1725">
        <v>2</v>
      </c>
      <c r="D16" s="1726">
        <v>0.22222222222222221</v>
      </c>
      <c r="E16" s="1727">
        <v>1</v>
      </c>
      <c r="F16" s="1726">
        <v>0.1111111111111111</v>
      </c>
      <c r="G16" s="1727">
        <v>0</v>
      </c>
      <c r="H16" s="1726">
        <v>0</v>
      </c>
      <c r="I16" s="1727">
        <v>6</v>
      </c>
      <c r="J16" s="1726">
        <v>0.66666666666666652</v>
      </c>
      <c r="K16" s="1727">
        <v>0</v>
      </c>
      <c r="L16" s="1728">
        <v>0</v>
      </c>
      <c r="M16" s="1715"/>
    </row>
    <row r="17" spans="1:13">
      <c r="A17" s="1874" t="s">
        <v>24</v>
      </c>
      <c r="B17" s="1724" t="s">
        <v>27</v>
      </c>
      <c r="C17" s="1725">
        <v>207</v>
      </c>
      <c r="D17" s="1726">
        <v>0.56868131868131866</v>
      </c>
      <c r="E17" s="1727">
        <v>82</v>
      </c>
      <c r="F17" s="1726">
        <v>0.22527472527472528</v>
      </c>
      <c r="G17" s="1727">
        <v>46</v>
      </c>
      <c r="H17" s="1726">
        <v>0.12637362637362637</v>
      </c>
      <c r="I17" s="1727">
        <v>26</v>
      </c>
      <c r="J17" s="1726">
        <v>7.1428571428571425E-2</v>
      </c>
      <c r="K17" s="1727">
        <v>3</v>
      </c>
      <c r="L17" s="1729">
        <v>8.241758241758242E-3</v>
      </c>
      <c r="M17" s="1715"/>
    </row>
    <row r="18" spans="1:13">
      <c r="A18" s="1874"/>
      <c r="B18" s="1724" t="s">
        <v>26</v>
      </c>
      <c r="C18" s="1725">
        <v>31</v>
      </c>
      <c r="D18" s="1726">
        <v>0.62</v>
      </c>
      <c r="E18" s="1727">
        <v>14</v>
      </c>
      <c r="F18" s="1726">
        <v>0.28000000000000003</v>
      </c>
      <c r="G18" s="1727">
        <v>1</v>
      </c>
      <c r="H18" s="1726">
        <v>0.02</v>
      </c>
      <c r="I18" s="1727">
        <v>3</v>
      </c>
      <c r="J18" s="1726">
        <v>0.06</v>
      </c>
      <c r="K18" s="1727">
        <v>1</v>
      </c>
      <c r="L18" s="1728">
        <v>0.02</v>
      </c>
      <c r="M18" s="1715"/>
    </row>
    <row r="19" spans="1:13">
      <c r="A19" s="1874"/>
      <c r="B19" s="1724" t="s">
        <v>25</v>
      </c>
      <c r="C19" s="1725">
        <v>11</v>
      </c>
      <c r="D19" s="1726">
        <v>0.55000000000000004</v>
      </c>
      <c r="E19" s="1727">
        <v>1</v>
      </c>
      <c r="F19" s="1726">
        <v>0.05</v>
      </c>
      <c r="G19" s="1727">
        <v>0</v>
      </c>
      <c r="H19" s="1726">
        <v>0</v>
      </c>
      <c r="I19" s="1727">
        <v>7</v>
      </c>
      <c r="J19" s="1726">
        <v>0.35</v>
      </c>
      <c r="K19" s="1727">
        <v>1</v>
      </c>
      <c r="L19" s="1728">
        <v>0.05</v>
      </c>
      <c r="M19" s="1715"/>
    </row>
    <row r="20" spans="1:13">
      <c r="A20" s="1874" t="s">
        <v>1799</v>
      </c>
      <c r="B20" s="1724" t="s">
        <v>29</v>
      </c>
      <c r="C20" s="1725">
        <v>103</v>
      </c>
      <c r="D20" s="1726">
        <v>0.49758454106280192</v>
      </c>
      <c r="E20" s="1727">
        <v>71</v>
      </c>
      <c r="F20" s="1726">
        <v>0.34299516908212557</v>
      </c>
      <c r="G20" s="1727">
        <v>17</v>
      </c>
      <c r="H20" s="1726">
        <v>8.2125603864734303E-2</v>
      </c>
      <c r="I20" s="1727">
        <v>14</v>
      </c>
      <c r="J20" s="1726">
        <v>6.7632850241545889E-2</v>
      </c>
      <c r="K20" s="1727">
        <v>2</v>
      </c>
      <c r="L20" s="1729">
        <v>9.6618357487922701E-3</v>
      </c>
      <c r="M20" s="1715"/>
    </row>
    <row r="21" spans="1:13">
      <c r="A21" s="1874"/>
      <c r="B21" s="1724" t="s">
        <v>30</v>
      </c>
      <c r="C21" s="1725">
        <v>5</v>
      </c>
      <c r="D21" s="1726">
        <v>0.3125</v>
      </c>
      <c r="E21" s="1727">
        <v>1</v>
      </c>
      <c r="F21" s="1726">
        <v>6.25E-2</v>
      </c>
      <c r="G21" s="1727">
        <v>0</v>
      </c>
      <c r="H21" s="1726">
        <v>0</v>
      </c>
      <c r="I21" s="1727">
        <v>9</v>
      </c>
      <c r="J21" s="1726">
        <v>0.5625</v>
      </c>
      <c r="K21" s="1727">
        <v>1</v>
      </c>
      <c r="L21" s="1728">
        <v>6.25E-2</v>
      </c>
      <c r="M21" s="1715"/>
    </row>
    <row r="22" spans="1:13">
      <c r="A22" s="1874"/>
      <c r="B22" s="1724" t="s">
        <v>31</v>
      </c>
      <c r="C22" s="1725">
        <v>141</v>
      </c>
      <c r="D22" s="1726">
        <v>0.66824644549763035</v>
      </c>
      <c r="E22" s="1727">
        <v>25</v>
      </c>
      <c r="F22" s="1726">
        <v>0.11848341232227488</v>
      </c>
      <c r="G22" s="1727">
        <v>30</v>
      </c>
      <c r="H22" s="1726">
        <v>0.14218009478672985</v>
      </c>
      <c r="I22" s="1727">
        <v>13</v>
      </c>
      <c r="J22" s="1726">
        <v>6.1611374407582936E-2</v>
      </c>
      <c r="K22" s="1727">
        <v>2</v>
      </c>
      <c r="L22" s="1729">
        <v>9.4786729857819912E-3</v>
      </c>
      <c r="M22" s="1715"/>
    </row>
    <row r="23" spans="1:13">
      <c r="A23" s="1874" t="s">
        <v>523</v>
      </c>
      <c r="B23" s="1724" t="s">
        <v>34</v>
      </c>
      <c r="C23" s="1725">
        <v>156</v>
      </c>
      <c r="D23" s="1726">
        <v>0.57352941176470584</v>
      </c>
      <c r="E23" s="1727">
        <v>87</v>
      </c>
      <c r="F23" s="1726">
        <v>0.31985294117647056</v>
      </c>
      <c r="G23" s="1727">
        <v>19</v>
      </c>
      <c r="H23" s="1726">
        <v>6.985294117647059E-2</v>
      </c>
      <c r="I23" s="1727">
        <v>6</v>
      </c>
      <c r="J23" s="1726">
        <v>2.2058823529411766E-2</v>
      </c>
      <c r="K23" s="1727">
        <v>4</v>
      </c>
      <c r="L23" s="1728">
        <v>1.4705882352941175E-2</v>
      </c>
      <c r="M23" s="1715"/>
    </row>
    <row r="24" spans="1:13">
      <c r="A24" s="1874"/>
      <c r="B24" s="1724" t="s">
        <v>33</v>
      </c>
      <c r="C24" s="1725">
        <v>91</v>
      </c>
      <c r="D24" s="1726">
        <v>0.57232704402515722</v>
      </c>
      <c r="E24" s="1727">
        <v>9</v>
      </c>
      <c r="F24" s="1726">
        <v>5.6603773584905669E-2</v>
      </c>
      <c r="G24" s="1727">
        <v>28</v>
      </c>
      <c r="H24" s="1726">
        <v>0.1761006289308176</v>
      </c>
      <c r="I24" s="1727">
        <v>30</v>
      </c>
      <c r="J24" s="1726">
        <v>0.18867924528301888</v>
      </c>
      <c r="K24" s="1727">
        <v>1</v>
      </c>
      <c r="L24" s="1729">
        <v>6.2893081761006301E-3</v>
      </c>
      <c r="M24" s="1715"/>
    </row>
    <row r="25" spans="1:13">
      <c r="A25" s="1874" t="s">
        <v>517</v>
      </c>
      <c r="B25" s="1724" t="s">
        <v>39</v>
      </c>
      <c r="C25" s="1725">
        <v>123</v>
      </c>
      <c r="D25" s="1726">
        <v>0.45387453874538752</v>
      </c>
      <c r="E25" s="1727">
        <v>82</v>
      </c>
      <c r="F25" s="1726">
        <v>0.30258302583025831</v>
      </c>
      <c r="G25" s="1727">
        <v>32</v>
      </c>
      <c r="H25" s="1726">
        <v>0.11808118081180811</v>
      </c>
      <c r="I25" s="1727">
        <v>30</v>
      </c>
      <c r="J25" s="1726">
        <v>0.11070110701107011</v>
      </c>
      <c r="K25" s="1727">
        <v>4</v>
      </c>
      <c r="L25" s="1728">
        <v>1.4760147601476014E-2</v>
      </c>
      <c r="M25" s="1715"/>
    </row>
    <row r="26" spans="1:13">
      <c r="A26" s="1874"/>
      <c r="B26" s="1724" t="s">
        <v>1665</v>
      </c>
      <c r="C26" s="1725">
        <v>66</v>
      </c>
      <c r="D26" s="1726">
        <v>0.76744186046511631</v>
      </c>
      <c r="E26" s="1727">
        <v>9</v>
      </c>
      <c r="F26" s="1726">
        <v>0.10465116279069768</v>
      </c>
      <c r="G26" s="1727">
        <v>9</v>
      </c>
      <c r="H26" s="1726">
        <v>0.10465116279069768</v>
      </c>
      <c r="I26" s="1727">
        <v>2</v>
      </c>
      <c r="J26" s="1726">
        <v>2.3255813953488372E-2</v>
      </c>
      <c r="K26" s="1727">
        <v>0</v>
      </c>
      <c r="L26" s="1728">
        <v>0</v>
      </c>
      <c r="M26" s="1715"/>
    </row>
    <row r="27" spans="1:13" ht="24">
      <c r="A27" s="1874"/>
      <c r="B27" s="1724" t="s">
        <v>1666</v>
      </c>
      <c r="C27" s="1725">
        <v>38</v>
      </c>
      <c r="D27" s="1726">
        <v>0.79166666666666652</v>
      </c>
      <c r="E27" s="1727">
        <v>4</v>
      </c>
      <c r="F27" s="1726">
        <v>8.3333333333333315E-2</v>
      </c>
      <c r="G27" s="1727">
        <v>4</v>
      </c>
      <c r="H27" s="1726">
        <v>8.3333333333333315E-2</v>
      </c>
      <c r="I27" s="1727">
        <v>2</v>
      </c>
      <c r="J27" s="1726">
        <v>4.1666666666666657E-2</v>
      </c>
      <c r="K27" s="1727">
        <v>0</v>
      </c>
      <c r="L27" s="1728">
        <v>0</v>
      </c>
      <c r="M27" s="1715"/>
    </row>
    <row r="28" spans="1:13">
      <c r="A28" s="1874"/>
      <c r="B28" s="1724" t="s">
        <v>1667</v>
      </c>
      <c r="C28" s="1725">
        <v>18</v>
      </c>
      <c r="D28" s="1726">
        <v>0.75</v>
      </c>
      <c r="E28" s="1727">
        <v>2</v>
      </c>
      <c r="F28" s="1726">
        <v>8.3333333333333315E-2</v>
      </c>
      <c r="G28" s="1727">
        <v>1</v>
      </c>
      <c r="H28" s="1726">
        <v>4.1666666666666657E-2</v>
      </c>
      <c r="I28" s="1727">
        <v>2</v>
      </c>
      <c r="J28" s="1726">
        <v>8.3333333333333315E-2</v>
      </c>
      <c r="K28" s="1727">
        <v>1</v>
      </c>
      <c r="L28" s="1728">
        <v>4.1666666666666657E-2</v>
      </c>
      <c r="M28" s="1715"/>
    </row>
    <row r="29" spans="1:13">
      <c r="A29" s="1874"/>
      <c r="B29" s="1724" t="s">
        <v>1668</v>
      </c>
      <c r="C29" s="1725">
        <v>4</v>
      </c>
      <c r="D29" s="1726">
        <v>0.8</v>
      </c>
      <c r="E29" s="1727">
        <v>0</v>
      </c>
      <c r="F29" s="1726">
        <v>0</v>
      </c>
      <c r="G29" s="1727">
        <v>1</v>
      </c>
      <c r="H29" s="1726">
        <v>0.2</v>
      </c>
      <c r="I29" s="1727">
        <v>0</v>
      </c>
      <c r="J29" s="1726">
        <v>0</v>
      </c>
      <c r="K29" s="1727">
        <v>0</v>
      </c>
      <c r="L29" s="1728">
        <v>0</v>
      </c>
      <c r="M29" s="1715"/>
    </row>
    <row r="30" spans="1:13">
      <c r="A30" s="1874" t="s">
        <v>524</v>
      </c>
      <c r="B30" s="1724" t="s">
        <v>40</v>
      </c>
      <c r="C30" s="1725">
        <v>103</v>
      </c>
      <c r="D30" s="1726">
        <v>0.61676646706586824</v>
      </c>
      <c r="E30" s="1727">
        <v>31</v>
      </c>
      <c r="F30" s="1726">
        <v>0.18562874251497002</v>
      </c>
      <c r="G30" s="1727">
        <v>10</v>
      </c>
      <c r="H30" s="1726">
        <v>5.9880239520958084E-2</v>
      </c>
      <c r="I30" s="1727">
        <v>18</v>
      </c>
      <c r="J30" s="1726">
        <v>0.10778443113772455</v>
      </c>
      <c r="K30" s="1727">
        <v>5</v>
      </c>
      <c r="L30" s="1728">
        <v>2.9940119760479042E-2</v>
      </c>
      <c r="M30" s="1715"/>
    </row>
    <row r="31" spans="1:13">
      <c r="A31" s="1874"/>
      <c r="B31" s="1724" t="s">
        <v>41</v>
      </c>
      <c r="C31" s="1725">
        <v>67</v>
      </c>
      <c r="D31" s="1726">
        <v>0.48905109489051102</v>
      </c>
      <c r="E31" s="1727">
        <v>41</v>
      </c>
      <c r="F31" s="1726">
        <v>0.29927007299270075</v>
      </c>
      <c r="G31" s="1727">
        <v>18</v>
      </c>
      <c r="H31" s="1726">
        <v>0.13138686131386862</v>
      </c>
      <c r="I31" s="1727">
        <v>11</v>
      </c>
      <c r="J31" s="1726">
        <v>8.0291970802919707E-2</v>
      </c>
      <c r="K31" s="1727">
        <v>0</v>
      </c>
      <c r="L31" s="1728">
        <v>0</v>
      </c>
      <c r="M31" s="1715"/>
    </row>
    <row r="32" spans="1:13">
      <c r="A32" s="1874"/>
      <c r="B32" s="1724" t="s">
        <v>42</v>
      </c>
      <c r="C32" s="1725">
        <v>78</v>
      </c>
      <c r="D32" s="1726">
        <v>0.609375</v>
      </c>
      <c r="E32" s="1727">
        <v>24</v>
      </c>
      <c r="F32" s="1726">
        <v>0.1875</v>
      </c>
      <c r="G32" s="1727">
        <v>19</v>
      </c>
      <c r="H32" s="1726">
        <v>0.1484375</v>
      </c>
      <c r="I32" s="1727">
        <v>7</v>
      </c>
      <c r="J32" s="1726">
        <v>5.46875E-2</v>
      </c>
      <c r="K32" s="1727">
        <v>0</v>
      </c>
      <c r="L32" s="1728">
        <v>0</v>
      </c>
      <c r="M32" s="1715"/>
    </row>
    <row r="33" spans="1:13" ht="15.75" thickBot="1">
      <c r="A33" s="1888" t="s">
        <v>392</v>
      </c>
      <c r="B33" s="1889"/>
      <c r="C33" s="1730">
        <v>249</v>
      </c>
      <c r="D33" s="1731">
        <v>0.57373271889400923</v>
      </c>
      <c r="E33" s="1732">
        <v>97</v>
      </c>
      <c r="F33" s="1731">
        <v>0.22350230414746544</v>
      </c>
      <c r="G33" s="1732">
        <v>47</v>
      </c>
      <c r="H33" s="1731">
        <v>0.10829493087557603</v>
      </c>
      <c r="I33" s="1732">
        <v>36</v>
      </c>
      <c r="J33" s="1731">
        <v>8.294930875576037E-2</v>
      </c>
      <c r="K33" s="1732">
        <v>5</v>
      </c>
      <c r="L33" s="1733">
        <v>1.1520737327188941E-2</v>
      </c>
      <c r="M33" s="1715"/>
    </row>
  </sheetData>
  <mergeCells count="18">
    <mergeCell ref="A20:A22"/>
    <mergeCell ref="A23:A24"/>
    <mergeCell ref="A25:A29"/>
    <mergeCell ref="A30:A32"/>
    <mergeCell ref="A33:B33"/>
    <mergeCell ref="A1:L1"/>
    <mergeCell ref="A2:B4"/>
    <mergeCell ref="C2:L2"/>
    <mergeCell ref="C3:D3"/>
    <mergeCell ref="E3:F3"/>
    <mergeCell ref="G3:H3"/>
    <mergeCell ref="I3:J3"/>
    <mergeCell ref="K3:L3"/>
    <mergeCell ref="A5:A6"/>
    <mergeCell ref="A7:A8"/>
    <mergeCell ref="A9:A12"/>
    <mergeCell ref="A13:A16"/>
    <mergeCell ref="A17:A19"/>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4" tint="0.39997558519241921"/>
  </sheetPr>
  <dimension ref="A2:I45"/>
  <sheetViews>
    <sheetView topLeftCell="A40" workbookViewId="0">
      <selection activeCell="T24" sqref="T24"/>
    </sheetView>
  </sheetViews>
  <sheetFormatPr baseColWidth="10" defaultColWidth="9.140625" defaultRowHeight="15"/>
  <cols>
    <col min="1" max="2" width="22.7109375" style="163" customWidth="1"/>
    <col min="3" max="7" width="13.42578125" style="163" customWidth="1"/>
    <col min="8" max="8" width="13.5703125" style="163" customWidth="1"/>
    <col min="9" max="13" width="9.140625" style="163"/>
    <col min="14" max="14" width="0" style="163" hidden="1" customWidth="1"/>
    <col min="15" max="16384" width="9.140625" style="163"/>
  </cols>
  <sheetData>
    <row r="2" spans="1:9" ht="18" customHeight="1" thickBot="1">
      <c r="A2" s="2527" t="s">
        <v>204</v>
      </c>
      <c r="B2" s="2527"/>
      <c r="C2" s="2527"/>
      <c r="D2" s="2527"/>
      <c r="E2" s="2527"/>
      <c r="F2" s="2527"/>
      <c r="G2" s="2527"/>
      <c r="H2" s="2527"/>
      <c r="I2" s="957"/>
    </row>
    <row r="3" spans="1:9" ht="27.95" customHeight="1" thickTop="1">
      <c r="A3" s="2482" t="s">
        <v>183</v>
      </c>
      <c r="B3" s="2482"/>
      <c r="C3" s="2485" t="s">
        <v>1289</v>
      </c>
      <c r="D3" s="2485"/>
      <c r="E3" s="2485"/>
      <c r="F3" s="2485"/>
      <c r="G3" s="2485"/>
      <c r="H3" s="2485"/>
      <c r="I3" s="957"/>
    </row>
    <row r="4" spans="1:9" ht="15" customHeight="1">
      <c r="A4" s="2483"/>
      <c r="B4" s="2483"/>
      <c r="C4" s="2498" t="s">
        <v>155</v>
      </c>
      <c r="D4" s="2498"/>
      <c r="E4" s="2498" t="s">
        <v>151</v>
      </c>
      <c r="F4" s="2498"/>
      <c r="G4" s="2498" t="s">
        <v>518</v>
      </c>
      <c r="H4" s="2498"/>
      <c r="I4" s="957"/>
    </row>
    <row r="5" spans="1:9" ht="15" customHeight="1" thickBot="1">
      <c r="A5" s="2484"/>
      <c r="B5" s="2484"/>
      <c r="C5" s="958" t="s">
        <v>520</v>
      </c>
      <c r="D5" s="958" t="s">
        <v>519</v>
      </c>
      <c r="E5" s="958" t="s">
        <v>520</v>
      </c>
      <c r="F5" s="958" t="s">
        <v>519</v>
      </c>
      <c r="G5" s="958" t="s">
        <v>520</v>
      </c>
      <c r="H5" s="958" t="s">
        <v>519</v>
      </c>
      <c r="I5" s="957"/>
    </row>
    <row r="6" spans="1:9" ht="15" customHeight="1" thickTop="1">
      <c r="A6" s="2499" t="s">
        <v>392</v>
      </c>
      <c r="B6" s="2499"/>
      <c r="C6" s="959">
        <v>0.4</v>
      </c>
      <c r="D6" s="960">
        <v>172</v>
      </c>
      <c r="E6" s="959">
        <v>0.6</v>
      </c>
      <c r="F6" s="960">
        <v>258</v>
      </c>
      <c r="G6" s="959">
        <v>1</v>
      </c>
      <c r="H6" s="960">
        <v>430</v>
      </c>
      <c r="I6" s="957"/>
    </row>
    <row r="7" spans="1:9" ht="27.95" customHeight="1">
      <c r="A7" s="2500" t="s">
        <v>8</v>
      </c>
      <c r="B7" s="961" t="s">
        <v>397</v>
      </c>
      <c r="C7" s="962">
        <v>0.38461538461538469</v>
      </c>
      <c r="D7" s="963">
        <v>95</v>
      </c>
      <c r="E7" s="962">
        <v>0.61538461538461542</v>
      </c>
      <c r="F7" s="963">
        <v>152</v>
      </c>
      <c r="G7" s="962">
        <v>1</v>
      </c>
      <c r="H7" s="963">
        <v>247</v>
      </c>
      <c r="I7" s="957"/>
    </row>
    <row r="8" spans="1:9" ht="15" customHeight="1">
      <c r="A8" s="2500"/>
      <c r="B8" s="961" t="s">
        <v>395</v>
      </c>
      <c r="C8" s="962">
        <v>0.34375</v>
      </c>
      <c r="D8" s="963">
        <v>33</v>
      </c>
      <c r="E8" s="962">
        <v>0.65625</v>
      </c>
      <c r="F8" s="963">
        <v>63</v>
      </c>
      <c r="G8" s="962">
        <v>1</v>
      </c>
      <c r="H8" s="963">
        <v>96</v>
      </c>
      <c r="I8" s="957"/>
    </row>
    <row r="9" spans="1:9" ht="15" customHeight="1">
      <c r="A9" s="2500"/>
      <c r="B9" s="961" t="s">
        <v>393</v>
      </c>
      <c r="C9" s="962">
        <v>0.55319148936170215</v>
      </c>
      <c r="D9" s="963">
        <v>26</v>
      </c>
      <c r="E9" s="962">
        <v>0.44680851063829785</v>
      </c>
      <c r="F9" s="963">
        <v>21</v>
      </c>
      <c r="G9" s="962">
        <v>1</v>
      </c>
      <c r="H9" s="963">
        <v>47</v>
      </c>
      <c r="I9" s="957"/>
    </row>
    <row r="10" spans="1:9" ht="15" customHeight="1">
      <c r="A10" s="2500"/>
      <c r="B10" s="961" t="s">
        <v>394</v>
      </c>
      <c r="C10" s="962">
        <v>0.4</v>
      </c>
      <c r="D10" s="963">
        <v>14</v>
      </c>
      <c r="E10" s="962">
        <v>0.6</v>
      </c>
      <c r="F10" s="963">
        <v>21</v>
      </c>
      <c r="G10" s="962">
        <v>1</v>
      </c>
      <c r="H10" s="963">
        <v>35</v>
      </c>
      <c r="I10" s="957"/>
    </row>
    <row r="11" spans="1:9" ht="15" customHeight="1">
      <c r="A11" s="2500"/>
      <c r="B11" s="961" t="s">
        <v>396</v>
      </c>
      <c r="C11" s="962">
        <v>0.8</v>
      </c>
      <c r="D11" s="963">
        <v>4</v>
      </c>
      <c r="E11" s="962">
        <v>0.2</v>
      </c>
      <c r="F11" s="963">
        <v>1</v>
      </c>
      <c r="G11" s="962">
        <v>1</v>
      </c>
      <c r="H11" s="963">
        <v>5</v>
      </c>
      <c r="I11" s="957"/>
    </row>
    <row r="12" spans="1:9" ht="15" customHeight="1">
      <c r="A12" s="2500" t="s">
        <v>9</v>
      </c>
      <c r="B12" s="961" t="s">
        <v>11</v>
      </c>
      <c r="C12" s="962">
        <v>0.39632545931758528</v>
      </c>
      <c r="D12" s="963">
        <v>151</v>
      </c>
      <c r="E12" s="962">
        <v>0.60367454068241466</v>
      </c>
      <c r="F12" s="963">
        <v>230</v>
      </c>
      <c r="G12" s="962">
        <v>1</v>
      </c>
      <c r="H12" s="963">
        <v>381</v>
      </c>
      <c r="I12" s="957"/>
    </row>
    <row r="13" spans="1:9" ht="15" customHeight="1">
      <c r="A13" s="2500"/>
      <c r="B13" s="961" t="s">
        <v>10</v>
      </c>
      <c r="C13" s="962">
        <v>0.42857142857142855</v>
      </c>
      <c r="D13" s="963">
        <v>21</v>
      </c>
      <c r="E13" s="962">
        <v>0.5714285714285714</v>
      </c>
      <c r="F13" s="963">
        <v>28</v>
      </c>
      <c r="G13" s="962">
        <v>1</v>
      </c>
      <c r="H13" s="963">
        <v>49</v>
      </c>
      <c r="I13" s="957"/>
    </row>
    <row r="14" spans="1:9" ht="15" customHeight="1">
      <c r="A14" s="2500" t="s">
        <v>521</v>
      </c>
      <c r="B14" s="961" t="s">
        <v>12</v>
      </c>
      <c r="C14" s="962">
        <v>0.39130434782608697</v>
      </c>
      <c r="D14" s="963">
        <v>9</v>
      </c>
      <c r="E14" s="962">
        <v>0.60869565217391308</v>
      </c>
      <c r="F14" s="963">
        <v>14</v>
      </c>
      <c r="G14" s="962">
        <v>1</v>
      </c>
      <c r="H14" s="963">
        <v>23</v>
      </c>
      <c r="I14" s="957"/>
    </row>
    <row r="15" spans="1:9" ht="57" customHeight="1">
      <c r="A15" s="2500"/>
      <c r="B15" s="961" t="s">
        <v>13</v>
      </c>
      <c r="C15" s="962">
        <v>0.40049140049140047</v>
      </c>
      <c r="D15" s="963">
        <v>163</v>
      </c>
      <c r="E15" s="962">
        <v>0.59950859950859947</v>
      </c>
      <c r="F15" s="963">
        <v>244</v>
      </c>
      <c r="G15" s="962">
        <v>1</v>
      </c>
      <c r="H15" s="963">
        <v>407</v>
      </c>
      <c r="I15" s="957"/>
    </row>
    <row r="16" spans="1:9" ht="15" customHeight="1">
      <c r="A16" s="2500" t="s">
        <v>14</v>
      </c>
      <c r="B16" s="961" t="s">
        <v>15</v>
      </c>
      <c r="C16" s="962">
        <v>0.34328358208955223</v>
      </c>
      <c r="D16" s="963">
        <v>23</v>
      </c>
      <c r="E16" s="962">
        <v>0.65671641791044777</v>
      </c>
      <c r="F16" s="963">
        <v>44</v>
      </c>
      <c r="G16" s="962">
        <v>1</v>
      </c>
      <c r="H16" s="963">
        <v>67</v>
      </c>
      <c r="I16" s="957"/>
    </row>
    <row r="17" spans="1:9" ht="27.95" customHeight="1">
      <c r="A17" s="2500"/>
      <c r="B17" s="961" t="s">
        <v>16</v>
      </c>
      <c r="C17" s="962">
        <v>0.34848484848484851</v>
      </c>
      <c r="D17" s="963">
        <v>46</v>
      </c>
      <c r="E17" s="962">
        <v>0.6515151515151516</v>
      </c>
      <c r="F17" s="963">
        <v>86</v>
      </c>
      <c r="G17" s="962">
        <v>1</v>
      </c>
      <c r="H17" s="963">
        <v>132</v>
      </c>
      <c r="I17" s="957"/>
    </row>
    <row r="18" spans="1:9" ht="27.95" customHeight="1">
      <c r="A18" s="2500"/>
      <c r="B18" s="961" t="s">
        <v>17</v>
      </c>
      <c r="C18" s="962">
        <v>0.43801652892561982</v>
      </c>
      <c r="D18" s="963">
        <v>53</v>
      </c>
      <c r="E18" s="962">
        <v>0.56198347107438018</v>
      </c>
      <c r="F18" s="963">
        <v>68</v>
      </c>
      <c r="G18" s="962">
        <v>1</v>
      </c>
      <c r="H18" s="963">
        <v>121</v>
      </c>
      <c r="I18" s="957"/>
    </row>
    <row r="19" spans="1:9" ht="15" customHeight="1">
      <c r="A19" s="2500"/>
      <c r="B19" s="961" t="s">
        <v>18</v>
      </c>
      <c r="C19" s="962">
        <v>0.45454545454545453</v>
      </c>
      <c r="D19" s="963">
        <v>50</v>
      </c>
      <c r="E19" s="962">
        <v>0.54545454545454541</v>
      </c>
      <c r="F19" s="963">
        <v>60</v>
      </c>
      <c r="G19" s="962">
        <v>1</v>
      </c>
      <c r="H19" s="963">
        <v>110</v>
      </c>
      <c r="I19" s="957"/>
    </row>
    <row r="20" spans="1:9" ht="15" customHeight="1">
      <c r="A20" s="2500" t="s">
        <v>525</v>
      </c>
      <c r="B20" s="961" t="s">
        <v>223</v>
      </c>
      <c r="C20" s="962">
        <v>0.4</v>
      </c>
      <c r="D20" s="963">
        <v>84</v>
      </c>
      <c r="E20" s="962">
        <v>0.6</v>
      </c>
      <c r="F20" s="963">
        <v>126</v>
      </c>
      <c r="G20" s="962">
        <v>1</v>
      </c>
      <c r="H20" s="963">
        <v>210</v>
      </c>
      <c r="I20" s="957"/>
    </row>
    <row r="21" spans="1:9" ht="15" customHeight="1">
      <c r="A21" s="2500"/>
      <c r="B21" s="961" t="s">
        <v>27</v>
      </c>
      <c r="C21" s="962">
        <v>0.37804878048780488</v>
      </c>
      <c r="D21" s="963">
        <v>62</v>
      </c>
      <c r="E21" s="962">
        <v>0.62195121951219512</v>
      </c>
      <c r="F21" s="963">
        <v>102</v>
      </c>
      <c r="G21" s="962">
        <v>1</v>
      </c>
      <c r="H21" s="963">
        <v>164</v>
      </c>
      <c r="I21" s="957"/>
    </row>
    <row r="22" spans="1:9" ht="27.95" customHeight="1">
      <c r="A22" s="2500"/>
      <c r="B22" s="961" t="s">
        <v>526</v>
      </c>
      <c r="C22" s="962">
        <v>0.44680851063829785</v>
      </c>
      <c r="D22" s="963">
        <v>21</v>
      </c>
      <c r="E22" s="962">
        <v>0.55319148936170215</v>
      </c>
      <c r="F22" s="963">
        <v>26</v>
      </c>
      <c r="G22" s="962">
        <v>1</v>
      </c>
      <c r="H22" s="963">
        <v>47</v>
      </c>
      <c r="I22" s="957"/>
    </row>
    <row r="23" spans="1:9" ht="15" customHeight="1">
      <c r="A23" s="2500"/>
      <c r="B23" s="961" t="s">
        <v>527</v>
      </c>
      <c r="C23" s="962">
        <v>0.55555555555555558</v>
      </c>
      <c r="D23" s="963">
        <v>5</v>
      </c>
      <c r="E23" s="962">
        <v>0.44444444444444442</v>
      </c>
      <c r="F23" s="963">
        <v>4</v>
      </c>
      <c r="G23" s="962">
        <v>1</v>
      </c>
      <c r="H23" s="963">
        <v>9</v>
      </c>
      <c r="I23" s="957"/>
    </row>
    <row r="24" spans="1:9" ht="15" customHeight="1">
      <c r="A24" s="2500" t="s">
        <v>24</v>
      </c>
      <c r="B24" s="961" t="s">
        <v>27</v>
      </c>
      <c r="C24" s="962">
        <v>0.39779005524861882</v>
      </c>
      <c r="D24" s="963">
        <v>144</v>
      </c>
      <c r="E24" s="962">
        <v>0.60220994475138123</v>
      </c>
      <c r="F24" s="963">
        <v>218</v>
      </c>
      <c r="G24" s="962">
        <v>1</v>
      </c>
      <c r="H24" s="963">
        <v>362</v>
      </c>
      <c r="I24" s="957"/>
    </row>
    <row r="25" spans="1:9" ht="15" customHeight="1">
      <c r="A25" s="2500"/>
      <c r="B25" s="961" t="s">
        <v>26</v>
      </c>
      <c r="C25" s="962">
        <v>0.40816326530612246</v>
      </c>
      <c r="D25" s="963">
        <v>20</v>
      </c>
      <c r="E25" s="962">
        <v>0.59183673469387754</v>
      </c>
      <c r="F25" s="963">
        <v>29</v>
      </c>
      <c r="G25" s="962">
        <v>1</v>
      </c>
      <c r="H25" s="963">
        <v>49</v>
      </c>
      <c r="I25" s="957"/>
    </row>
    <row r="26" spans="1:9" ht="15" customHeight="1">
      <c r="A26" s="2500"/>
      <c r="B26" s="961" t="s">
        <v>25</v>
      </c>
      <c r="C26" s="962">
        <v>0.42105263157894735</v>
      </c>
      <c r="D26" s="963">
        <v>8</v>
      </c>
      <c r="E26" s="962">
        <v>0.57894736842105265</v>
      </c>
      <c r="F26" s="963">
        <v>11</v>
      </c>
      <c r="G26" s="962">
        <v>1</v>
      </c>
      <c r="H26" s="963">
        <v>19</v>
      </c>
      <c r="I26" s="957"/>
    </row>
    <row r="27" spans="1:9" ht="15" customHeight="1">
      <c r="A27" s="2500" t="s">
        <v>522</v>
      </c>
      <c r="B27" s="961" t="s">
        <v>29</v>
      </c>
      <c r="C27" s="962">
        <v>0.41176470588235292</v>
      </c>
      <c r="D27" s="963">
        <v>84</v>
      </c>
      <c r="E27" s="962">
        <v>0.58823529411764708</v>
      </c>
      <c r="F27" s="963">
        <v>120</v>
      </c>
      <c r="G27" s="962">
        <v>1</v>
      </c>
      <c r="H27" s="963">
        <v>204</v>
      </c>
      <c r="I27" s="957"/>
    </row>
    <row r="28" spans="1:9" ht="15" customHeight="1">
      <c r="A28" s="2500"/>
      <c r="B28" s="961" t="s">
        <v>30</v>
      </c>
      <c r="C28" s="962">
        <v>0.5625</v>
      </c>
      <c r="D28" s="963">
        <v>9</v>
      </c>
      <c r="E28" s="962">
        <v>0.4375</v>
      </c>
      <c r="F28" s="963">
        <v>7</v>
      </c>
      <c r="G28" s="962">
        <v>1</v>
      </c>
      <c r="H28" s="963">
        <v>16</v>
      </c>
      <c r="I28" s="957"/>
    </row>
    <row r="29" spans="1:9" ht="15" customHeight="1">
      <c r="A29" s="2500"/>
      <c r="B29" s="961" t="s">
        <v>31</v>
      </c>
      <c r="C29" s="962">
        <v>0.37619047619047619</v>
      </c>
      <c r="D29" s="963">
        <v>79</v>
      </c>
      <c r="E29" s="962">
        <v>0.62380952380952381</v>
      </c>
      <c r="F29" s="963">
        <v>131</v>
      </c>
      <c r="G29" s="962">
        <v>1</v>
      </c>
      <c r="H29" s="963">
        <v>210</v>
      </c>
      <c r="I29" s="957"/>
    </row>
    <row r="30" spans="1:9" ht="15" customHeight="1">
      <c r="A30" s="2500" t="s">
        <v>523</v>
      </c>
      <c r="B30" s="961" t="s">
        <v>34</v>
      </c>
      <c r="C30" s="962">
        <v>0.38970588235294118</v>
      </c>
      <c r="D30" s="963">
        <v>106</v>
      </c>
      <c r="E30" s="962">
        <v>0.61029411764705888</v>
      </c>
      <c r="F30" s="963">
        <v>166</v>
      </c>
      <c r="G30" s="962">
        <v>1</v>
      </c>
      <c r="H30" s="963">
        <v>272</v>
      </c>
      <c r="I30" s="957"/>
    </row>
    <row r="31" spans="1:9" ht="15" customHeight="1">
      <c r="A31" s="2500"/>
      <c r="B31" s="961" t="s">
        <v>33</v>
      </c>
      <c r="C31" s="962">
        <v>0.41772151898734178</v>
      </c>
      <c r="D31" s="963">
        <v>66</v>
      </c>
      <c r="E31" s="962">
        <v>0.58227848101265822</v>
      </c>
      <c r="F31" s="963">
        <v>92</v>
      </c>
      <c r="G31" s="962">
        <v>1</v>
      </c>
      <c r="H31" s="963">
        <v>158</v>
      </c>
      <c r="I31" s="957"/>
    </row>
    <row r="32" spans="1:9" ht="15" customHeight="1">
      <c r="A32" s="2500" t="s">
        <v>517</v>
      </c>
      <c r="B32" s="961" t="s">
        <v>39</v>
      </c>
      <c r="C32" s="962">
        <v>0.4249084249084249</v>
      </c>
      <c r="D32" s="963">
        <v>116</v>
      </c>
      <c r="E32" s="962">
        <v>0.57509157509157505</v>
      </c>
      <c r="F32" s="963">
        <v>157</v>
      </c>
      <c r="G32" s="962">
        <v>1</v>
      </c>
      <c r="H32" s="963">
        <v>273</v>
      </c>
      <c r="I32" s="957"/>
    </row>
    <row r="33" spans="1:9" ht="15" customHeight="1">
      <c r="A33" s="2500"/>
      <c r="B33" s="961" t="s">
        <v>36</v>
      </c>
      <c r="C33" s="962">
        <v>0.37209302325581395</v>
      </c>
      <c r="D33" s="963">
        <v>32</v>
      </c>
      <c r="E33" s="962">
        <v>0.62790697674418605</v>
      </c>
      <c r="F33" s="963">
        <v>54</v>
      </c>
      <c r="G33" s="962">
        <v>1</v>
      </c>
      <c r="H33" s="963">
        <v>86</v>
      </c>
      <c r="I33" s="957"/>
    </row>
    <row r="34" spans="1:9" ht="27.95" customHeight="1">
      <c r="A34" s="2500"/>
      <c r="B34" s="961" t="s">
        <v>37</v>
      </c>
      <c r="C34" s="962">
        <v>0.2978723404255319</v>
      </c>
      <c r="D34" s="963">
        <v>14</v>
      </c>
      <c r="E34" s="962">
        <v>0.7021276595744681</v>
      </c>
      <c r="F34" s="963">
        <v>33</v>
      </c>
      <c r="G34" s="962">
        <v>1</v>
      </c>
      <c r="H34" s="963">
        <v>47</v>
      </c>
      <c r="I34" s="957"/>
    </row>
    <row r="35" spans="1:9" ht="15" customHeight="1">
      <c r="A35" s="2500"/>
      <c r="B35" s="961" t="s">
        <v>38</v>
      </c>
      <c r="C35" s="962">
        <v>0.41666666666666674</v>
      </c>
      <c r="D35" s="963">
        <v>10</v>
      </c>
      <c r="E35" s="962">
        <v>0.58333333333333337</v>
      </c>
      <c r="F35" s="963">
        <v>14</v>
      </c>
      <c r="G35" s="962">
        <v>1</v>
      </c>
      <c r="H35" s="963">
        <v>24</v>
      </c>
      <c r="I35" s="957"/>
    </row>
    <row r="36" spans="1:9" ht="24.95" customHeight="1">
      <c r="A36" s="2500" t="s">
        <v>524</v>
      </c>
      <c r="B36" s="961" t="s">
        <v>40</v>
      </c>
      <c r="C36" s="962">
        <v>0.3493975903614458</v>
      </c>
      <c r="D36" s="963">
        <v>58</v>
      </c>
      <c r="E36" s="962">
        <v>0.6506024096385542</v>
      </c>
      <c r="F36" s="963">
        <v>108</v>
      </c>
      <c r="G36" s="962">
        <v>1</v>
      </c>
      <c r="H36" s="963">
        <v>166</v>
      </c>
      <c r="I36" s="957"/>
    </row>
    <row r="37" spans="1:9" ht="24.95" customHeight="1">
      <c r="A37" s="2500"/>
      <c r="B37" s="961" t="s">
        <v>41</v>
      </c>
      <c r="C37" s="962">
        <v>0.43795620437956212</v>
      </c>
      <c r="D37" s="963">
        <v>60</v>
      </c>
      <c r="E37" s="962">
        <v>0.56204379562043794</v>
      </c>
      <c r="F37" s="963">
        <v>77</v>
      </c>
      <c r="G37" s="962">
        <v>1</v>
      </c>
      <c r="H37" s="963">
        <v>137</v>
      </c>
      <c r="I37" s="957"/>
    </row>
    <row r="38" spans="1:9" ht="24.95" customHeight="1" thickBot="1">
      <c r="A38" s="2526"/>
      <c r="B38" s="964" t="s">
        <v>42</v>
      </c>
      <c r="C38" s="965">
        <v>0.42519685039370081</v>
      </c>
      <c r="D38" s="966">
        <v>54</v>
      </c>
      <c r="E38" s="965">
        <v>0.57480314960629919</v>
      </c>
      <c r="F38" s="966">
        <v>73</v>
      </c>
      <c r="G38" s="965">
        <v>1</v>
      </c>
      <c r="H38" s="966">
        <v>127</v>
      </c>
      <c r="I38" s="957"/>
    </row>
    <row r="39" spans="1:9" ht="15.75" thickTop="1"/>
    <row r="42" spans="1:9">
      <c r="A42" s="164"/>
    </row>
    <row r="43" spans="1:9">
      <c r="A43" s="164"/>
    </row>
    <row r="44" spans="1:9">
      <c r="A44" s="164"/>
    </row>
    <row r="45" spans="1:9">
      <c r="A45" s="164"/>
    </row>
  </sheetData>
  <sortState ref="B20:H23">
    <sortCondition descending="1" ref="H20:H23"/>
  </sortState>
  <mergeCells count="17">
    <mergeCell ref="A24:A26"/>
    <mergeCell ref="A27:A29"/>
    <mergeCell ref="A32:A35"/>
    <mergeCell ref="A36:A38"/>
    <mergeCell ref="A2:H2"/>
    <mergeCell ref="A3:B5"/>
    <mergeCell ref="C3:H3"/>
    <mergeCell ref="C4:D4"/>
    <mergeCell ref="A30:A31"/>
    <mergeCell ref="E4:F4"/>
    <mergeCell ref="G4:H4"/>
    <mergeCell ref="A6:B6"/>
    <mergeCell ref="A7:A11"/>
    <mergeCell ref="A12:A13"/>
    <mergeCell ref="A14:A15"/>
    <mergeCell ref="A16:A19"/>
    <mergeCell ref="A20:A23"/>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4" tint="0.39997558519241921"/>
  </sheetPr>
  <dimension ref="A2:AN56"/>
  <sheetViews>
    <sheetView zoomScale="85" zoomScaleNormal="85" workbookViewId="0">
      <selection activeCell="T24" sqref="T24"/>
    </sheetView>
  </sheetViews>
  <sheetFormatPr baseColWidth="10" defaultColWidth="9.140625" defaultRowHeight="15"/>
  <cols>
    <col min="1" max="2" width="22.7109375" customWidth="1"/>
    <col min="3" max="3" width="17.85546875" bestFit="1" customWidth="1"/>
    <col min="4" max="4" width="6.140625" bestFit="1" customWidth="1"/>
    <col min="5" max="5" width="11.140625" customWidth="1"/>
    <col min="6" max="6" width="6.140625" bestFit="1" customWidth="1"/>
    <col min="7" max="7" width="11.140625" customWidth="1"/>
    <col min="8" max="8" width="6.140625" bestFit="1" customWidth="1"/>
    <col min="9" max="9" width="17.85546875" bestFit="1" customWidth="1"/>
    <col min="10" max="10" width="6.140625" bestFit="1" customWidth="1"/>
    <col min="11" max="12" width="6.140625" hidden="1" customWidth="1"/>
    <col min="13" max="13" width="11.140625" customWidth="1"/>
    <col min="14" max="14" width="10.5703125" customWidth="1"/>
    <col min="15" max="15" width="9.140625" style="1351"/>
    <col min="31" max="31" width="23.42578125" customWidth="1"/>
    <col min="32" max="32" width="11.7109375" customWidth="1"/>
    <col min="33" max="33" width="10.5703125" bestFit="1" customWidth="1"/>
    <col min="34" max="34" width="11.7109375" customWidth="1"/>
    <col min="35" max="35" width="9.5703125" bestFit="1" customWidth="1"/>
    <col min="36" max="36" width="13.42578125" customWidth="1"/>
    <col min="37" max="37" width="13.140625" customWidth="1"/>
    <col min="38" max="38" width="12" customWidth="1"/>
    <col min="39" max="39" width="13.28515625" customWidth="1"/>
  </cols>
  <sheetData>
    <row r="2" spans="1:35" ht="18" customHeight="1" thickBot="1">
      <c r="A2" s="2530" t="s">
        <v>156</v>
      </c>
      <c r="B2" s="2530"/>
      <c r="C2" s="2530"/>
      <c r="D2" s="2530"/>
      <c r="E2" s="2530"/>
      <c r="F2" s="2530"/>
      <c r="G2" s="2530"/>
      <c r="H2" s="2530"/>
      <c r="I2" s="2530"/>
      <c r="J2" s="2530"/>
      <c r="K2" s="2530"/>
      <c r="L2" s="2530"/>
      <c r="M2" s="2530"/>
      <c r="N2" s="2530"/>
    </row>
    <row r="3" spans="1:35" ht="32.25" customHeight="1" thickTop="1">
      <c r="A3" s="2531">
        <v>2017</v>
      </c>
      <c r="B3" s="2531"/>
      <c r="C3" s="2534" t="s">
        <v>157</v>
      </c>
      <c r="D3" s="2534"/>
      <c r="E3" s="2534"/>
      <c r="F3" s="2534"/>
      <c r="G3" s="2534"/>
      <c r="H3" s="2534"/>
      <c r="I3" s="2534"/>
      <c r="J3" s="2534"/>
      <c r="K3" s="2534"/>
      <c r="L3" s="2534"/>
      <c r="M3" s="2534"/>
      <c r="N3" s="2534"/>
    </row>
    <row r="4" spans="1:35" ht="31.5" customHeight="1">
      <c r="A4" s="2532"/>
      <c r="B4" s="2532"/>
      <c r="C4" s="2535" t="s">
        <v>479</v>
      </c>
      <c r="D4" s="2536"/>
      <c r="E4" s="2535" t="s">
        <v>1571</v>
      </c>
      <c r="F4" s="2536"/>
      <c r="G4" s="2535" t="s">
        <v>480</v>
      </c>
      <c r="H4" s="2536"/>
      <c r="I4" s="2535" t="s">
        <v>1572</v>
      </c>
      <c r="J4" s="2536"/>
      <c r="K4" s="2537" t="s">
        <v>65</v>
      </c>
      <c r="L4" s="2536"/>
      <c r="M4" s="2536" t="s">
        <v>518</v>
      </c>
      <c r="N4" s="2536"/>
      <c r="U4" s="1313"/>
    </row>
    <row r="5" spans="1:35" ht="41.25" customHeight="1" thickBot="1">
      <c r="A5" s="2533"/>
      <c r="B5" s="2533"/>
      <c r="C5" s="978" t="s">
        <v>520</v>
      </c>
      <c r="D5" s="978" t="s">
        <v>519</v>
      </c>
      <c r="E5" s="978" t="s">
        <v>520</v>
      </c>
      <c r="F5" s="978" t="s">
        <v>519</v>
      </c>
      <c r="G5" s="978" t="s">
        <v>520</v>
      </c>
      <c r="H5" s="978" t="s">
        <v>519</v>
      </c>
      <c r="I5" s="978" t="s">
        <v>520</v>
      </c>
      <c r="J5" s="978" t="s">
        <v>519</v>
      </c>
      <c r="K5" s="978" t="s">
        <v>520</v>
      </c>
      <c r="L5" s="978" t="s">
        <v>519</v>
      </c>
      <c r="M5" s="978" t="s">
        <v>520</v>
      </c>
      <c r="N5" s="978" t="s">
        <v>519</v>
      </c>
      <c r="P5" s="1350" t="s">
        <v>1615</v>
      </c>
      <c r="Q5" s="1350" t="s">
        <v>1616</v>
      </c>
      <c r="R5" s="1350" t="s">
        <v>1617</v>
      </c>
      <c r="S5" s="1350" t="s">
        <v>1618</v>
      </c>
      <c r="AE5" s="1326"/>
      <c r="AF5" s="1328" t="s">
        <v>479</v>
      </c>
      <c r="AG5" s="1329" t="s">
        <v>1571</v>
      </c>
      <c r="AH5" s="1329" t="s">
        <v>480</v>
      </c>
      <c r="AI5" s="1329" t="s">
        <v>1572</v>
      </c>
    </row>
    <row r="6" spans="1:35" ht="28.5" customHeight="1" thickTop="1">
      <c r="A6" s="2538" t="s">
        <v>392</v>
      </c>
      <c r="B6" s="2538"/>
      <c r="C6" s="979">
        <v>0.20276497695852533</v>
      </c>
      <c r="D6" s="980">
        <v>88</v>
      </c>
      <c r="E6" s="979">
        <v>0.29723502304147464</v>
      </c>
      <c r="F6" s="980">
        <v>129</v>
      </c>
      <c r="G6" s="979">
        <v>0.11751152073732719</v>
      </c>
      <c r="H6" s="980">
        <v>51</v>
      </c>
      <c r="I6" s="979">
        <v>1.1520737327188941E-2</v>
      </c>
      <c r="J6" s="980">
        <v>5</v>
      </c>
      <c r="K6" s="979">
        <v>0.37096774193548382</v>
      </c>
      <c r="L6" s="980">
        <v>161</v>
      </c>
      <c r="M6" s="979">
        <v>1</v>
      </c>
      <c r="N6" s="980">
        <v>434</v>
      </c>
      <c r="O6" s="1352">
        <f>N6-L6</f>
        <v>273</v>
      </c>
      <c r="P6" s="262">
        <f>(D6/O6)*100</f>
        <v>32.234432234432234</v>
      </c>
      <c r="Q6" s="262">
        <f>(F6/O6)*100</f>
        <v>47.252747252747248</v>
      </c>
      <c r="R6" s="262">
        <f>(H6/O6)*100</f>
        <v>18.681318681318682</v>
      </c>
      <c r="S6" s="262">
        <f>(J6/O6)*100</f>
        <v>1.8315018315018317</v>
      </c>
      <c r="AE6" s="1327" t="s">
        <v>1649</v>
      </c>
      <c r="AF6" s="262">
        <v>33.701657458563538</v>
      </c>
      <c r="AG6" s="262">
        <v>48.066298342541437</v>
      </c>
      <c r="AH6" s="262">
        <v>16.574585635359114</v>
      </c>
      <c r="AI6" s="262">
        <v>1.6574585635359116</v>
      </c>
    </row>
    <row r="7" spans="1:35" ht="27.95" customHeight="1">
      <c r="A7" s="2528" t="s">
        <v>8</v>
      </c>
      <c r="B7" s="1213" t="s">
        <v>397</v>
      </c>
      <c r="C7" s="982">
        <v>0.20883534136546186</v>
      </c>
      <c r="D7" s="983">
        <v>52</v>
      </c>
      <c r="E7" s="982">
        <v>0.33333333333333326</v>
      </c>
      <c r="F7" s="983">
        <v>83</v>
      </c>
      <c r="G7" s="982">
        <v>0.14056224899598393</v>
      </c>
      <c r="H7" s="983">
        <v>35</v>
      </c>
      <c r="I7" s="982">
        <v>1.6064257028112448E-2</v>
      </c>
      <c r="J7" s="983">
        <v>4</v>
      </c>
      <c r="K7" s="982">
        <v>0.30120481927710846</v>
      </c>
      <c r="L7" s="983">
        <v>75</v>
      </c>
      <c r="M7" s="982">
        <v>1</v>
      </c>
      <c r="N7" s="983">
        <v>249</v>
      </c>
      <c r="O7" s="1352">
        <f t="shared" ref="O7:O38" si="0">N7-L7</f>
        <v>174</v>
      </c>
      <c r="P7" s="1356">
        <f t="shared" ref="P7:P38" si="1">(D7/O7)*100</f>
        <v>29.885057471264371</v>
      </c>
      <c r="Q7" s="1356">
        <f t="shared" ref="Q7:Q38" si="2">(F7/O7)*100</f>
        <v>47.701149425287355</v>
      </c>
      <c r="R7" s="1356">
        <f t="shared" ref="R7:R38" si="3">(H7/O7)*100</f>
        <v>20.114942528735632</v>
      </c>
      <c r="S7" s="1356">
        <f t="shared" ref="S7:S38" si="4">(J7/O7)*100</f>
        <v>2.2988505747126435</v>
      </c>
      <c r="AE7" s="1327" t="s">
        <v>1650</v>
      </c>
      <c r="AF7" s="262">
        <v>24.444444444444443</v>
      </c>
      <c r="AG7" s="262">
        <v>48.888888888888886</v>
      </c>
      <c r="AH7" s="262">
        <v>24.444444444444443</v>
      </c>
      <c r="AI7" s="262">
        <v>2.2222222222222223</v>
      </c>
    </row>
    <row r="8" spans="1:35" ht="15" customHeight="1">
      <c r="A8" s="2528"/>
      <c r="B8" s="1213" t="s">
        <v>395</v>
      </c>
      <c r="C8" s="982">
        <v>0.10309278350515463</v>
      </c>
      <c r="D8" s="983">
        <v>10</v>
      </c>
      <c r="E8" s="982">
        <v>0.20618556701030927</v>
      </c>
      <c r="F8" s="983">
        <v>20</v>
      </c>
      <c r="G8" s="982">
        <v>7.2164948453608241E-2</v>
      </c>
      <c r="H8" s="983">
        <v>7</v>
      </c>
      <c r="I8" s="982">
        <v>1.0309278350515462E-2</v>
      </c>
      <c r="J8" s="983">
        <v>1</v>
      </c>
      <c r="K8" s="982">
        <v>0.60824742268041232</v>
      </c>
      <c r="L8" s="983">
        <v>59</v>
      </c>
      <c r="M8" s="982">
        <v>1</v>
      </c>
      <c r="N8" s="983">
        <v>97</v>
      </c>
      <c r="O8" s="1354">
        <f t="shared" si="0"/>
        <v>38</v>
      </c>
      <c r="P8" s="1356">
        <f t="shared" si="1"/>
        <v>26.315789473684209</v>
      </c>
      <c r="Q8" s="1356">
        <f t="shared" si="2"/>
        <v>52.631578947368418</v>
      </c>
      <c r="R8" s="1356">
        <f t="shared" si="3"/>
        <v>18.421052631578945</v>
      </c>
      <c r="S8" s="1356">
        <f t="shared" si="4"/>
        <v>2.6315789473684208</v>
      </c>
      <c r="AE8" s="1327" t="s">
        <v>1651</v>
      </c>
      <c r="AF8" s="262">
        <v>44.444444444444443</v>
      </c>
      <c r="AG8" s="262">
        <v>30.555555555555557</v>
      </c>
      <c r="AH8" s="262">
        <v>22.222222222222221</v>
      </c>
      <c r="AI8" s="262">
        <v>2.7777777777777777</v>
      </c>
    </row>
    <row r="9" spans="1:35" ht="15" customHeight="1">
      <c r="A9" s="2528"/>
      <c r="B9" s="1213" t="s">
        <v>393</v>
      </c>
      <c r="C9" s="982">
        <v>0.36170212765957449</v>
      </c>
      <c r="D9" s="983">
        <v>17</v>
      </c>
      <c r="E9" s="982">
        <v>0.27659574468085107</v>
      </c>
      <c r="F9" s="983">
        <v>13</v>
      </c>
      <c r="G9" s="982">
        <v>8.5106382978723402E-2</v>
      </c>
      <c r="H9" s="983">
        <v>4</v>
      </c>
      <c r="I9" s="982">
        <v>0</v>
      </c>
      <c r="J9" s="983">
        <v>0</v>
      </c>
      <c r="K9" s="982">
        <v>0.27659574468085107</v>
      </c>
      <c r="L9" s="983">
        <v>13</v>
      </c>
      <c r="M9" s="982">
        <v>1</v>
      </c>
      <c r="N9" s="983">
        <v>47</v>
      </c>
      <c r="O9" s="1352">
        <f t="shared" si="0"/>
        <v>34</v>
      </c>
      <c r="P9" s="1356">
        <f t="shared" si="1"/>
        <v>50</v>
      </c>
      <c r="Q9" s="1356">
        <f t="shared" si="2"/>
        <v>38.235294117647058</v>
      </c>
      <c r="R9" s="1356">
        <f t="shared" si="3"/>
        <v>11.76470588235294</v>
      </c>
      <c r="S9" s="1356">
        <f t="shared" si="4"/>
        <v>0</v>
      </c>
      <c r="AE9" s="1327" t="s">
        <v>1652</v>
      </c>
      <c r="AF9" s="262">
        <v>0</v>
      </c>
      <c r="AG9" s="262">
        <v>81.818181818181827</v>
      </c>
      <c r="AH9" s="262">
        <v>18.181818181818183</v>
      </c>
      <c r="AI9" s="262">
        <v>0</v>
      </c>
    </row>
    <row r="10" spans="1:35" ht="15" customHeight="1">
      <c r="A10" s="2528"/>
      <c r="B10" s="1213" t="s">
        <v>394</v>
      </c>
      <c r="C10" s="982">
        <v>0.19444444444444448</v>
      </c>
      <c r="D10" s="983">
        <v>7</v>
      </c>
      <c r="E10" s="982">
        <v>0.36111111111111105</v>
      </c>
      <c r="F10" s="983">
        <v>13</v>
      </c>
      <c r="G10" s="982">
        <v>8.3333333333333315E-2</v>
      </c>
      <c r="H10" s="983">
        <v>3</v>
      </c>
      <c r="I10" s="982">
        <v>0</v>
      </c>
      <c r="J10" s="983">
        <v>0</v>
      </c>
      <c r="K10" s="982">
        <v>0.36111111111111105</v>
      </c>
      <c r="L10" s="983">
        <v>13</v>
      </c>
      <c r="M10" s="982">
        <v>1</v>
      </c>
      <c r="N10" s="983">
        <v>36</v>
      </c>
      <c r="O10" s="1352">
        <f t="shared" si="0"/>
        <v>23</v>
      </c>
      <c r="P10" s="1356">
        <f t="shared" si="1"/>
        <v>30.434782608695656</v>
      </c>
      <c r="Q10" s="1356">
        <f t="shared" si="2"/>
        <v>56.521739130434781</v>
      </c>
      <c r="R10" s="1356">
        <f t="shared" si="3"/>
        <v>13.043478260869565</v>
      </c>
      <c r="S10" s="1356">
        <f t="shared" si="4"/>
        <v>0</v>
      </c>
    </row>
    <row r="11" spans="1:35" ht="15" customHeight="1">
      <c r="A11" s="2528"/>
      <c r="B11" s="1213" t="s">
        <v>396</v>
      </c>
      <c r="C11" s="982">
        <v>0.4</v>
      </c>
      <c r="D11" s="983">
        <v>2</v>
      </c>
      <c r="E11" s="982">
        <v>0</v>
      </c>
      <c r="F11" s="983">
        <v>0</v>
      </c>
      <c r="G11" s="982">
        <v>0.4</v>
      </c>
      <c r="H11" s="983">
        <v>2</v>
      </c>
      <c r="I11" s="982">
        <v>0</v>
      </c>
      <c r="J11" s="983">
        <v>0</v>
      </c>
      <c r="K11" s="982">
        <v>0.2</v>
      </c>
      <c r="L11" s="983">
        <v>1</v>
      </c>
      <c r="M11" s="982">
        <v>1</v>
      </c>
      <c r="N11" s="983">
        <v>5</v>
      </c>
      <c r="O11" s="1352">
        <f t="shared" si="0"/>
        <v>4</v>
      </c>
      <c r="P11" s="1356">
        <f t="shared" si="1"/>
        <v>50</v>
      </c>
      <c r="Q11" s="1356">
        <f t="shared" si="2"/>
        <v>0</v>
      </c>
      <c r="R11" s="1356">
        <f t="shared" si="3"/>
        <v>50</v>
      </c>
      <c r="S11" s="1356">
        <f t="shared" si="4"/>
        <v>0</v>
      </c>
      <c r="AF11" s="1328" t="s">
        <v>479</v>
      </c>
      <c r="AG11" s="1329" t="s">
        <v>1571</v>
      </c>
      <c r="AH11" s="1329" t="s">
        <v>480</v>
      </c>
      <c r="AI11" s="1329" t="s">
        <v>1572</v>
      </c>
    </row>
    <row r="12" spans="1:35" ht="15" customHeight="1">
      <c r="A12" s="2528" t="s">
        <v>9</v>
      </c>
      <c r="B12" s="1213" t="s">
        <v>11</v>
      </c>
      <c r="C12" s="982">
        <v>0.203125</v>
      </c>
      <c r="D12" s="983">
        <v>78</v>
      </c>
      <c r="E12" s="982">
        <v>0.296875</v>
      </c>
      <c r="F12" s="983">
        <v>114</v>
      </c>
      <c r="G12" s="982">
        <v>0.11458333333333331</v>
      </c>
      <c r="H12" s="983">
        <v>44</v>
      </c>
      <c r="I12" s="982">
        <v>1.3020833333333336E-2</v>
      </c>
      <c r="J12" s="983">
        <v>5</v>
      </c>
      <c r="K12" s="982">
        <v>0.37239583333333326</v>
      </c>
      <c r="L12" s="983">
        <v>143</v>
      </c>
      <c r="M12" s="982">
        <v>1</v>
      </c>
      <c r="N12" s="983">
        <v>384</v>
      </c>
      <c r="O12" s="1352">
        <f t="shared" si="0"/>
        <v>241</v>
      </c>
      <c r="P12" s="262">
        <f t="shared" si="1"/>
        <v>32.365145228215766</v>
      </c>
      <c r="Q12" s="262">
        <f t="shared" si="2"/>
        <v>47.302904564315348</v>
      </c>
      <c r="R12" s="262">
        <f t="shared" si="3"/>
        <v>18.257261410788381</v>
      </c>
      <c r="S12" s="262">
        <f t="shared" si="4"/>
        <v>2.0746887966804977</v>
      </c>
      <c r="AE12" s="1327" t="s">
        <v>1504</v>
      </c>
      <c r="AF12" s="1357">
        <v>29.885057471264371</v>
      </c>
      <c r="AG12" s="1357">
        <v>47.701149425287355</v>
      </c>
      <c r="AH12" s="1357">
        <v>20.114942528735632</v>
      </c>
      <c r="AI12" s="1357">
        <v>2.2988505747126435</v>
      </c>
    </row>
    <row r="13" spans="1:35" ht="12.75" customHeight="1">
      <c r="A13" s="2528"/>
      <c r="B13" s="1213" t="s">
        <v>10</v>
      </c>
      <c r="C13" s="982">
        <v>0.2</v>
      </c>
      <c r="D13" s="983">
        <v>10</v>
      </c>
      <c r="E13" s="982">
        <v>0.3</v>
      </c>
      <c r="F13" s="983">
        <v>15</v>
      </c>
      <c r="G13" s="982">
        <v>0.14000000000000001</v>
      </c>
      <c r="H13" s="983">
        <v>7</v>
      </c>
      <c r="I13" s="982">
        <v>0</v>
      </c>
      <c r="J13" s="983">
        <v>0</v>
      </c>
      <c r="K13" s="982">
        <v>0.36</v>
      </c>
      <c r="L13" s="983">
        <v>18</v>
      </c>
      <c r="M13" s="982">
        <v>1</v>
      </c>
      <c r="N13" s="983">
        <v>50</v>
      </c>
      <c r="O13" s="1352">
        <f t="shared" si="0"/>
        <v>32</v>
      </c>
      <c r="P13" s="262">
        <f t="shared" si="1"/>
        <v>31.25</v>
      </c>
      <c r="Q13" s="262">
        <f t="shared" si="2"/>
        <v>46.875</v>
      </c>
      <c r="R13" s="262">
        <f t="shared" si="3"/>
        <v>21.875</v>
      </c>
      <c r="S13" s="262">
        <f t="shared" si="4"/>
        <v>0</v>
      </c>
      <c r="AE13" s="1327" t="s">
        <v>1505</v>
      </c>
      <c r="AF13" s="1357">
        <v>26.315789473684209</v>
      </c>
      <c r="AG13" s="1357">
        <v>52.631578947368418</v>
      </c>
      <c r="AH13" s="1357">
        <v>18.421052631578945</v>
      </c>
      <c r="AI13" s="1357">
        <v>2.6315789473684208</v>
      </c>
    </row>
    <row r="14" spans="1:35" ht="30" customHeight="1">
      <c r="A14" s="2528" t="s">
        <v>521</v>
      </c>
      <c r="B14" s="1213" t="s">
        <v>12</v>
      </c>
      <c r="C14" s="982">
        <v>0.2608695652173913</v>
      </c>
      <c r="D14" s="983">
        <v>6</v>
      </c>
      <c r="E14" s="982">
        <v>8.6956521739130432E-2</v>
      </c>
      <c r="F14" s="983">
        <v>2</v>
      </c>
      <c r="G14" s="982">
        <v>8.6956521739130432E-2</v>
      </c>
      <c r="H14" s="983">
        <v>2</v>
      </c>
      <c r="I14" s="982">
        <v>0</v>
      </c>
      <c r="J14" s="983">
        <v>0</v>
      </c>
      <c r="K14" s="982">
        <v>0.56521739130434778</v>
      </c>
      <c r="L14" s="983">
        <v>13</v>
      </c>
      <c r="M14" s="982">
        <v>1</v>
      </c>
      <c r="N14" s="983">
        <v>23</v>
      </c>
      <c r="O14" s="1352">
        <f t="shared" si="0"/>
        <v>10</v>
      </c>
      <c r="P14" s="262">
        <f t="shared" si="1"/>
        <v>60</v>
      </c>
      <c r="Q14" s="262">
        <f t="shared" si="2"/>
        <v>20</v>
      </c>
      <c r="R14" s="262">
        <f t="shared" si="3"/>
        <v>20</v>
      </c>
      <c r="S14" s="262">
        <f t="shared" si="4"/>
        <v>0</v>
      </c>
      <c r="AE14" s="1327" t="s">
        <v>1506</v>
      </c>
      <c r="AF14" s="1357">
        <v>50</v>
      </c>
      <c r="AG14" s="1357">
        <v>38.235294117647058</v>
      </c>
      <c r="AH14" s="1357">
        <v>11.76470588235294</v>
      </c>
      <c r="AI14" s="1357">
        <v>0</v>
      </c>
    </row>
    <row r="15" spans="1:35" ht="57" customHeight="1">
      <c r="A15" s="2528"/>
      <c r="B15" s="1213" t="s">
        <v>13</v>
      </c>
      <c r="C15" s="982">
        <v>0.2</v>
      </c>
      <c r="D15" s="983">
        <v>82</v>
      </c>
      <c r="E15" s="982">
        <v>0.30975609756097561</v>
      </c>
      <c r="F15" s="983">
        <v>127</v>
      </c>
      <c r="G15" s="982">
        <v>0.11951219512195121</v>
      </c>
      <c r="H15" s="983">
        <v>49</v>
      </c>
      <c r="I15" s="982">
        <v>1.2195121951219513E-2</v>
      </c>
      <c r="J15" s="983">
        <v>5</v>
      </c>
      <c r="K15" s="982">
        <v>0.35853658536585364</v>
      </c>
      <c r="L15" s="983">
        <v>147</v>
      </c>
      <c r="M15" s="982">
        <v>1</v>
      </c>
      <c r="N15" s="983">
        <v>410</v>
      </c>
      <c r="O15" s="1352">
        <f t="shared" si="0"/>
        <v>263</v>
      </c>
      <c r="P15" s="262">
        <f t="shared" si="1"/>
        <v>31.178707224334602</v>
      </c>
      <c r="Q15" s="262">
        <f t="shared" si="2"/>
        <v>48.28897338403042</v>
      </c>
      <c r="R15" s="262">
        <f t="shared" si="3"/>
        <v>18.631178707224336</v>
      </c>
      <c r="S15" s="262">
        <f t="shared" si="4"/>
        <v>1.9011406844106464</v>
      </c>
      <c r="AE15" s="1327" t="s">
        <v>1507</v>
      </c>
      <c r="AF15" s="1357">
        <v>30.434782608695656</v>
      </c>
      <c r="AG15" s="1357">
        <v>56.521739130434781</v>
      </c>
      <c r="AH15" s="1357">
        <v>13.043478260869565</v>
      </c>
      <c r="AI15" s="1357">
        <v>0</v>
      </c>
    </row>
    <row r="16" spans="1:35" ht="15" customHeight="1">
      <c r="A16" s="2528" t="s">
        <v>14</v>
      </c>
      <c r="B16" s="1213" t="s">
        <v>15</v>
      </c>
      <c r="C16" s="982">
        <v>0.19117647058823528</v>
      </c>
      <c r="D16" s="983">
        <v>13</v>
      </c>
      <c r="E16" s="982">
        <v>0.20588235294117646</v>
      </c>
      <c r="F16" s="983">
        <v>14</v>
      </c>
      <c r="G16" s="982">
        <v>4.4117647058823532E-2</v>
      </c>
      <c r="H16" s="983">
        <v>3</v>
      </c>
      <c r="I16" s="982">
        <v>0</v>
      </c>
      <c r="J16" s="983">
        <v>0</v>
      </c>
      <c r="K16" s="982">
        <v>0.55882352941176472</v>
      </c>
      <c r="L16" s="983">
        <v>38</v>
      </c>
      <c r="M16" s="982">
        <v>1</v>
      </c>
      <c r="N16" s="983">
        <v>68</v>
      </c>
      <c r="O16" s="1352">
        <f t="shared" si="0"/>
        <v>30</v>
      </c>
      <c r="P16" s="262">
        <f t="shared" si="1"/>
        <v>43.333333333333336</v>
      </c>
      <c r="Q16" s="262">
        <f t="shared" si="2"/>
        <v>46.666666666666664</v>
      </c>
      <c r="R16" s="262">
        <f t="shared" si="3"/>
        <v>10</v>
      </c>
      <c r="S16" s="262">
        <f t="shared" si="4"/>
        <v>0</v>
      </c>
      <c r="AE16" s="1327" t="s">
        <v>1508</v>
      </c>
      <c r="AF16" s="1357">
        <v>50</v>
      </c>
      <c r="AG16" s="1357">
        <v>0</v>
      </c>
      <c r="AH16" s="1357">
        <v>50</v>
      </c>
      <c r="AI16" s="1357">
        <v>0</v>
      </c>
    </row>
    <row r="17" spans="1:40" ht="27.95" customHeight="1">
      <c r="A17" s="2528"/>
      <c r="B17" s="1213" t="s">
        <v>16</v>
      </c>
      <c r="C17" s="982">
        <v>0.21641791044776115</v>
      </c>
      <c r="D17" s="983">
        <v>29</v>
      </c>
      <c r="E17" s="982">
        <v>0.29850746268656714</v>
      </c>
      <c r="F17" s="983">
        <v>40</v>
      </c>
      <c r="G17" s="982">
        <v>8.9552238805970144E-2</v>
      </c>
      <c r="H17" s="983">
        <v>12</v>
      </c>
      <c r="I17" s="984">
        <v>7.4626865671641781E-3</v>
      </c>
      <c r="J17" s="983">
        <v>1</v>
      </c>
      <c r="K17" s="982">
        <v>0.38805970149253732</v>
      </c>
      <c r="L17" s="983">
        <v>52</v>
      </c>
      <c r="M17" s="982">
        <v>1</v>
      </c>
      <c r="N17" s="983">
        <v>134</v>
      </c>
      <c r="O17" s="1352">
        <f t="shared" si="0"/>
        <v>82</v>
      </c>
      <c r="P17" s="262">
        <f t="shared" si="1"/>
        <v>35.365853658536587</v>
      </c>
      <c r="Q17" s="262">
        <f t="shared" si="2"/>
        <v>48.780487804878049</v>
      </c>
      <c r="R17" s="262">
        <f t="shared" si="3"/>
        <v>14.634146341463413</v>
      </c>
      <c r="S17" s="262">
        <f t="shared" si="4"/>
        <v>1.2195121951219512</v>
      </c>
      <c r="U17" s="1313"/>
      <c r="AE17" s="1327"/>
      <c r="AF17" s="1327"/>
      <c r="AG17" s="1327"/>
      <c r="AH17" s="1327"/>
      <c r="AI17" s="1327"/>
      <c r="AN17" s="321"/>
    </row>
    <row r="18" spans="1:40" ht="27.95" customHeight="1">
      <c r="A18" s="2528"/>
      <c r="B18" s="1213" t="s">
        <v>17</v>
      </c>
      <c r="C18" s="982">
        <v>0.24793388429752067</v>
      </c>
      <c r="D18" s="983">
        <v>30</v>
      </c>
      <c r="E18" s="982">
        <v>0.34710743801652894</v>
      </c>
      <c r="F18" s="983">
        <v>42</v>
      </c>
      <c r="G18" s="982">
        <v>0.11570247933884298</v>
      </c>
      <c r="H18" s="983">
        <v>14</v>
      </c>
      <c r="I18" s="984">
        <v>8.2644628099173556E-3</v>
      </c>
      <c r="J18" s="983">
        <v>1</v>
      </c>
      <c r="K18" s="982">
        <v>0.28099173553719009</v>
      </c>
      <c r="L18" s="983">
        <v>34</v>
      </c>
      <c r="M18" s="982">
        <v>1</v>
      </c>
      <c r="N18" s="983">
        <v>121</v>
      </c>
      <c r="O18" s="1352">
        <f t="shared" si="0"/>
        <v>87</v>
      </c>
      <c r="P18" s="262">
        <f t="shared" si="1"/>
        <v>34.482758620689658</v>
      </c>
      <c r="Q18" s="262">
        <f t="shared" si="2"/>
        <v>48.275862068965516</v>
      </c>
      <c r="R18" s="262">
        <f t="shared" si="3"/>
        <v>16.091954022988507</v>
      </c>
      <c r="S18" s="262">
        <f t="shared" si="4"/>
        <v>1.1494252873563218</v>
      </c>
      <c r="AE18" s="1327" t="s">
        <v>463</v>
      </c>
      <c r="AF18" s="1327"/>
      <c r="AG18" s="1327"/>
      <c r="AH18" s="1327"/>
      <c r="AI18" s="1327"/>
      <c r="AN18" s="321"/>
    </row>
    <row r="19" spans="1:40" ht="15" customHeight="1">
      <c r="A19" s="2528"/>
      <c r="B19" s="1213" t="s">
        <v>18</v>
      </c>
      <c r="C19" s="982">
        <v>0.14414414414414414</v>
      </c>
      <c r="D19" s="983">
        <v>16</v>
      </c>
      <c r="E19" s="982">
        <v>0.29729729729729731</v>
      </c>
      <c r="F19" s="983">
        <v>33</v>
      </c>
      <c r="G19" s="982">
        <v>0.1981981981981982</v>
      </c>
      <c r="H19" s="983">
        <v>22</v>
      </c>
      <c r="I19" s="982">
        <v>2.7027027027027025E-2</v>
      </c>
      <c r="J19" s="983">
        <v>3</v>
      </c>
      <c r="K19" s="982">
        <v>0.33333333333333326</v>
      </c>
      <c r="L19" s="983">
        <v>37</v>
      </c>
      <c r="M19" s="982">
        <v>1</v>
      </c>
      <c r="N19" s="983">
        <v>111</v>
      </c>
      <c r="O19" s="1352">
        <f t="shared" si="0"/>
        <v>74</v>
      </c>
      <c r="P19" s="262">
        <f t="shared" si="1"/>
        <v>21.621621621621621</v>
      </c>
      <c r="Q19" s="262">
        <f t="shared" si="2"/>
        <v>44.594594594594597</v>
      </c>
      <c r="R19" s="262">
        <f t="shared" si="3"/>
        <v>29.72972972972973</v>
      </c>
      <c r="S19" s="262">
        <f t="shared" si="4"/>
        <v>4.0540540540540544</v>
      </c>
      <c r="AN19" s="321"/>
    </row>
    <row r="20" spans="1:40" ht="15" customHeight="1">
      <c r="A20" s="2528" t="s">
        <v>525</v>
      </c>
      <c r="B20" s="1213" t="s">
        <v>223</v>
      </c>
      <c r="C20" s="982">
        <v>0.22748815165876779</v>
      </c>
      <c r="D20" s="983">
        <v>48</v>
      </c>
      <c r="E20" s="982">
        <v>0.31753554502369669</v>
      </c>
      <c r="F20" s="983">
        <v>67</v>
      </c>
      <c r="G20" s="982">
        <v>8.5308056872037921E-2</v>
      </c>
      <c r="H20" s="983">
        <v>18</v>
      </c>
      <c r="I20" s="982">
        <v>1.4218009478672987E-2</v>
      </c>
      <c r="J20" s="983">
        <v>3</v>
      </c>
      <c r="K20" s="982">
        <v>0.35545023696682465</v>
      </c>
      <c r="L20" s="983">
        <v>75</v>
      </c>
      <c r="M20" s="982">
        <v>1</v>
      </c>
      <c r="N20" s="983">
        <v>211</v>
      </c>
      <c r="O20" s="1352">
        <f t="shared" si="0"/>
        <v>136</v>
      </c>
      <c r="P20" s="262">
        <f t="shared" si="1"/>
        <v>35.294117647058826</v>
      </c>
      <c r="Q20" s="262">
        <f t="shared" si="2"/>
        <v>49.264705882352942</v>
      </c>
      <c r="R20" s="262">
        <f t="shared" si="3"/>
        <v>13.23529411764706</v>
      </c>
      <c r="S20" s="262">
        <f t="shared" si="4"/>
        <v>2.2058823529411766</v>
      </c>
      <c r="AN20" s="321"/>
    </row>
    <row r="21" spans="1:40" ht="34.5" customHeight="1">
      <c r="A21" s="2528"/>
      <c r="B21" s="1213" t="s">
        <v>27</v>
      </c>
      <c r="C21" s="982">
        <v>0.1951219512195122</v>
      </c>
      <c r="D21" s="983">
        <v>32</v>
      </c>
      <c r="E21" s="982">
        <v>0.25609756097560976</v>
      </c>
      <c r="F21" s="983">
        <v>42</v>
      </c>
      <c r="G21" s="982">
        <v>0.13414634146341464</v>
      </c>
      <c r="H21" s="983">
        <v>22</v>
      </c>
      <c r="I21" s="984">
        <v>6.0975609756097563E-3</v>
      </c>
      <c r="J21" s="983">
        <v>1</v>
      </c>
      <c r="K21" s="982">
        <v>0.40853658536585363</v>
      </c>
      <c r="L21" s="983">
        <v>67</v>
      </c>
      <c r="M21" s="982">
        <v>1</v>
      </c>
      <c r="N21" s="983">
        <v>164</v>
      </c>
      <c r="O21" s="1352">
        <f t="shared" si="0"/>
        <v>97</v>
      </c>
      <c r="P21" s="262">
        <f t="shared" si="1"/>
        <v>32.989690721649481</v>
      </c>
      <c r="Q21" s="262">
        <f t="shared" si="2"/>
        <v>43.298969072164951</v>
      </c>
      <c r="R21" s="262">
        <f t="shared" si="3"/>
        <v>22.680412371134022</v>
      </c>
      <c r="S21" s="262">
        <f t="shared" si="4"/>
        <v>1.0309278350515463</v>
      </c>
      <c r="AN21" s="321"/>
    </row>
    <row r="22" spans="1:40" ht="27.95" customHeight="1">
      <c r="A22" s="2528"/>
      <c r="B22" s="1213" t="s">
        <v>526</v>
      </c>
      <c r="C22" s="982">
        <v>0.1702127659574468</v>
      </c>
      <c r="D22" s="983">
        <v>8</v>
      </c>
      <c r="E22" s="982">
        <v>0.2978723404255319</v>
      </c>
      <c r="F22" s="983">
        <v>14</v>
      </c>
      <c r="G22" s="982">
        <v>0.23404255319148937</v>
      </c>
      <c r="H22" s="983">
        <v>11</v>
      </c>
      <c r="I22" s="982">
        <v>2.1276595744680851E-2</v>
      </c>
      <c r="J22" s="983">
        <v>1</v>
      </c>
      <c r="K22" s="982">
        <v>0.27659574468085107</v>
      </c>
      <c r="L22" s="983">
        <v>13</v>
      </c>
      <c r="M22" s="982">
        <v>1</v>
      </c>
      <c r="N22" s="983">
        <v>47</v>
      </c>
      <c r="O22" s="1352">
        <f t="shared" si="0"/>
        <v>34</v>
      </c>
      <c r="P22" s="262">
        <f t="shared" si="1"/>
        <v>23.52941176470588</v>
      </c>
      <c r="Q22" s="262">
        <f t="shared" si="2"/>
        <v>41.17647058823529</v>
      </c>
      <c r="R22" s="262">
        <f t="shared" si="3"/>
        <v>32.352941176470587</v>
      </c>
      <c r="S22" s="262">
        <f t="shared" si="4"/>
        <v>2.9411764705882351</v>
      </c>
      <c r="AN22" s="321"/>
    </row>
    <row r="23" spans="1:40" ht="15" customHeight="1">
      <c r="A23" s="2528"/>
      <c r="B23" s="1213" t="s">
        <v>527</v>
      </c>
      <c r="C23" s="982">
        <v>0</v>
      </c>
      <c r="D23" s="983">
        <v>0</v>
      </c>
      <c r="E23" s="982">
        <v>0.66666666666666652</v>
      </c>
      <c r="F23" s="983">
        <v>6</v>
      </c>
      <c r="G23" s="982">
        <v>0</v>
      </c>
      <c r="H23" s="983">
        <v>0</v>
      </c>
      <c r="I23" s="982">
        <v>0</v>
      </c>
      <c r="J23" s="983">
        <v>0</v>
      </c>
      <c r="K23" s="982">
        <v>0.33333333333333326</v>
      </c>
      <c r="L23" s="983">
        <v>3</v>
      </c>
      <c r="M23" s="982">
        <v>1</v>
      </c>
      <c r="N23" s="983">
        <v>9</v>
      </c>
      <c r="O23" s="1352">
        <f t="shared" si="0"/>
        <v>6</v>
      </c>
      <c r="P23" s="262">
        <f t="shared" si="1"/>
        <v>0</v>
      </c>
      <c r="Q23" s="262">
        <f t="shared" si="2"/>
        <v>100</v>
      </c>
      <c r="R23" s="262">
        <f t="shared" si="3"/>
        <v>0</v>
      </c>
      <c r="S23" s="262">
        <f t="shared" si="4"/>
        <v>0</v>
      </c>
      <c r="AN23" s="321"/>
    </row>
    <row r="24" spans="1:40" ht="15" customHeight="1">
      <c r="A24" s="2528" t="s">
        <v>24</v>
      </c>
      <c r="B24" s="1213" t="s">
        <v>27</v>
      </c>
      <c r="C24" s="982">
        <v>0.21153846153846154</v>
      </c>
      <c r="D24" s="983">
        <v>77</v>
      </c>
      <c r="E24" s="982">
        <v>0.29120879120879123</v>
      </c>
      <c r="F24" s="983">
        <v>106</v>
      </c>
      <c r="G24" s="982">
        <v>0.10714285714285714</v>
      </c>
      <c r="H24" s="983">
        <v>39</v>
      </c>
      <c r="I24" s="982">
        <v>1.098901098901099E-2</v>
      </c>
      <c r="J24" s="983">
        <v>4</v>
      </c>
      <c r="K24" s="982">
        <v>0.37912087912087911</v>
      </c>
      <c r="L24" s="983">
        <v>138</v>
      </c>
      <c r="M24" s="982">
        <v>1</v>
      </c>
      <c r="N24" s="983">
        <v>364</v>
      </c>
      <c r="O24" s="1352">
        <f t="shared" si="0"/>
        <v>226</v>
      </c>
      <c r="P24" s="262">
        <f t="shared" si="1"/>
        <v>34.070796460176986</v>
      </c>
      <c r="Q24" s="262">
        <f t="shared" si="2"/>
        <v>46.902654867256636</v>
      </c>
      <c r="R24" s="262">
        <f t="shared" si="3"/>
        <v>17.256637168141591</v>
      </c>
      <c r="S24" s="262">
        <f t="shared" si="4"/>
        <v>1.7699115044247788</v>
      </c>
      <c r="AN24" s="321"/>
    </row>
    <row r="25" spans="1:40" ht="15" customHeight="1">
      <c r="A25" s="2528"/>
      <c r="B25" s="1213" t="s">
        <v>26</v>
      </c>
      <c r="C25" s="982">
        <v>0.16</v>
      </c>
      <c r="D25" s="983">
        <v>8</v>
      </c>
      <c r="E25" s="982">
        <v>0.28000000000000003</v>
      </c>
      <c r="F25" s="983">
        <v>14</v>
      </c>
      <c r="G25" s="982">
        <v>0.2</v>
      </c>
      <c r="H25" s="983">
        <v>10</v>
      </c>
      <c r="I25" s="982">
        <v>0.02</v>
      </c>
      <c r="J25" s="983">
        <v>1</v>
      </c>
      <c r="K25" s="982">
        <v>0.34</v>
      </c>
      <c r="L25" s="983">
        <v>17</v>
      </c>
      <c r="M25" s="982">
        <v>1</v>
      </c>
      <c r="N25" s="983">
        <v>50</v>
      </c>
      <c r="O25" s="1352">
        <f t="shared" si="0"/>
        <v>33</v>
      </c>
      <c r="P25" s="262">
        <f t="shared" si="1"/>
        <v>24.242424242424242</v>
      </c>
      <c r="Q25" s="262">
        <f t="shared" si="2"/>
        <v>42.424242424242422</v>
      </c>
      <c r="R25" s="262">
        <f t="shared" si="3"/>
        <v>30.303030303030305</v>
      </c>
      <c r="S25" s="262">
        <f t="shared" si="4"/>
        <v>3.0303030303030303</v>
      </c>
      <c r="AN25" s="321"/>
    </row>
    <row r="26" spans="1:40" ht="15" customHeight="1">
      <c r="A26" s="2528"/>
      <c r="B26" s="1213" t="s">
        <v>25</v>
      </c>
      <c r="C26" s="982">
        <v>0.15</v>
      </c>
      <c r="D26" s="983">
        <v>3</v>
      </c>
      <c r="E26" s="982">
        <v>0.45</v>
      </c>
      <c r="F26" s="983">
        <v>9</v>
      </c>
      <c r="G26" s="982">
        <v>0.1</v>
      </c>
      <c r="H26" s="983">
        <v>2</v>
      </c>
      <c r="I26" s="982">
        <v>0</v>
      </c>
      <c r="J26" s="983">
        <v>0</v>
      </c>
      <c r="K26" s="982">
        <v>0.3</v>
      </c>
      <c r="L26" s="983">
        <v>6</v>
      </c>
      <c r="M26" s="982">
        <v>1</v>
      </c>
      <c r="N26" s="983">
        <v>20</v>
      </c>
      <c r="O26" s="1352">
        <f t="shared" si="0"/>
        <v>14</v>
      </c>
      <c r="P26" s="262">
        <f t="shared" si="1"/>
        <v>21.428571428571427</v>
      </c>
      <c r="Q26" s="262">
        <f t="shared" si="2"/>
        <v>64.285714285714292</v>
      </c>
      <c r="R26" s="262">
        <f t="shared" si="3"/>
        <v>14.285714285714285</v>
      </c>
      <c r="S26" s="262">
        <f t="shared" si="4"/>
        <v>0</v>
      </c>
    </row>
    <row r="27" spans="1:40" ht="15" customHeight="1">
      <c r="A27" s="2528" t="s">
        <v>522</v>
      </c>
      <c r="B27" s="1213" t="s">
        <v>29</v>
      </c>
      <c r="C27" s="982">
        <v>0.21256038647342992</v>
      </c>
      <c r="D27" s="983">
        <v>44</v>
      </c>
      <c r="E27" s="982">
        <v>0.30917874396135264</v>
      </c>
      <c r="F27" s="983">
        <v>64</v>
      </c>
      <c r="G27" s="982">
        <v>0.13043478260869565</v>
      </c>
      <c r="H27" s="983">
        <v>27</v>
      </c>
      <c r="I27" s="982">
        <v>1.932367149758454E-2</v>
      </c>
      <c r="J27" s="983">
        <v>4</v>
      </c>
      <c r="K27" s="982">
        <v>0.32850241545893721</v>
      </c>
      <c r="L27" s="983">
        <v>68</v>
      </c>
      <c r="M27" s="982">
        <v>1</v>
      </c>
      <c r="N27" s="983">
        <v>207</v>
      </c>
      <c r="O27" s="1352">
        <f t="shared" si="0"/>
        <v>139</v>
      </c>
      <c r="P27" s="262">
        <f t="shared" si="1"/>
        <v>31.654676258992804</v>
      </c>
      <c r="Q27" s="262">
        <f t="shared" si="2"/>
        <v>46.043165467625904</v>
      </c>
      <c r="R27" s="262">
        <f t="shared" si="3"/>
        <v>19.424460431654676</v>
      </c>
      <c r="S27" s="262">
        <f t="shared" si="4"/>
        <v>2.877697841726619</v>
      </c>
    </row>
    <row r="28" spans="1:40" ht="15" customHeight="1">
      <c r="A28" s="2528"/>
      <c r="B28" s="1213" t="s">
        <v>30</v>
      </c>
      <c r="C28" s="982">
        <v>0</v>
      </c>
      <c r="D28" s="983">
        <v>0</v>
      </c>
      <c r="E28" s="982">
        <v>0.5</v>
      </c>
      <c r="F28" s="983">
        <v>8</v>
      </c>
      <c r="G28" s="982">
        <v>0.125</v>
      </c>
      <c r="H28" s="983">
        <v>2</v>
      </c>
      <c r="I28" s="982">
        <v>0</v>
      </c>
      <c r="J28" s="983">
        <v>0</v>
      </c>
      <c r="K28" s="982">
        <v>0.375</v>
      </c>
      <c r="L28" s="983">
        <v>6</v>
      </c>
      <c r="M28" s="982">
        <v>1</v>
      </c>
      <c r="N28" s="983">
        <v>16</v>
      </c>
      <c r="O28" s="1352">
        <f t="shared" si="0"/>
        <v>10</v>
      </c>
      <c r="P28" s="262">
        <f t="shared" si="1"/>
        <v>0</v>
      </c>
      <c r="Q28" s="262">
        <f t="shared" si="2"/>
        <v>80</v>
      </c>
      <c r="R28" s="262">
        <f t="shared" si="3"/>
        <v>20</v>
      </c>
      <c r="S28" s="262">
        <f t="shared" si="4"/>
        <v>0</v>
      </c>
    </row>
    <row r="29" spans="1:40" ht="15" customHeight="1">
      <c r="A29" s="2528"/>
      <c r="B29" s="1213" t="s">
        <v>31</v>
      </c>
      <c r="C29" s="982">
        <v>0.20853080568720381</v>
      </c>
      <c r="D29" s="983">
        <v>44</v>
      </c>
      <c r="E29" s="982">
        <v>0.27014218009478674</v>
      </c>
      <c r="F29" s="983">
        <v>57</v>
      </c>
      <c r="G29" s="982">
        <v>0.1042654028436019</v>
      </c>
      <c r="H29" s="983">
        <v>22</v>
      </c>
      <c r="I29" s="984">
        <v>4.7393364928909956E-3</v>
      </c>
      <c r="J29" s="983">
        <v>1</v>
      </c>
      <c r="K29" s="982">
        <v>0.41232227488151657</v>
      </c>
      <c r="L29" s="983">
        <v>87</v>
      </c>
      <c r="M29" s="982">
        <v>1</v>
      </c>
      <c r="N29" s="983">
        <v>211</v>
      </c>
      <c r="O29" s="1352">
        <f t="shared" si="0"/>
        <v>124</v>
      </c>
      <c r="P29" s="262">
        <f t="shared" si="1"/>
        <v>35.483870967741936</v>
      </c>
      <c r="Q29" s="262">
        <f t="shared" si="2"/>
        <v>45.967741935483872</v>
      </c>
      <c r="R29" s="262">
        <f t="shared" si="3"/>
        <v>17.741935483870968</v>
      </c>
      <c r="S29" s="262">
        <f t="shared" si="4"/>
        <v>0.80645161290322576</v>
      </c>
    </row>
    <row r="30" spans="1:40" ht="15" customHeight="1">
      <c r="A30" s="2528" t="s">
        <v>523</v>
      </c>
      <c r="B30" s="1213" t="s">
        <v>34</v>
      </c>
      <c r="C30" s="982">
        <v>0.1875</v>
      </c>
      <c r="D30" s="983">
        <v>51</v>
      </c>
      <c r="E30" s="982">
        <v>0.29411764705882354</v>
      </c>
      <c r="F30" s="983">
        <v>80</v>
      </c>
      <c r="G30" s="982">
        <v>9.9264705882352935E-2</v>
      </c>
      <c r="H30" s="983">
        <v>27</v>
      </c>
      <c r="I30" s="982">
        <v>1.4705882352941175E-2</v>
      </c>
      <c r="J30" s="983">
        <v>4</v>
      </c>
      <c r="K30" s="982">
        <v>0.40441176470588241</v>
      </c>
      <c r="L30" s="983">
        <v>110</v>
      </c>
      <c r="M30" s="982">
        <v>1</v>
      </c>
      <c r="N30" s="983">
        <v>272</v>
      </c>
      <c r="O30" s="1352">
        <f t="shared" si="0"/>
        <v>162</v>
      </c>
      <c r="P30" s="262">
        <f t="shared" si="1"/>
        <v>31.481481481481481</v>
      </c>
      <c r="Q30" s="262">
        <f t="shared" si="2"/>
        <v>49.382716049382715</v>
      </c>
      <c r="R30" s="262">
        <f t="shared" si="3"/>
        <v>16.666666666666664</v>
      </c>
      <c r="S30" s="262">
        <f t="shared" si="4"/>
        <v>2.4691358024691357</v>
      </c>
    </row>
    <row r="31" spans="1:40" ht="15" customHeight="1">
      <c r="A31" s="2528"/>
      <c r="B31" s="1213" t="s">
        <v>33</v>
      </c>
      <c r="C31" s="982">
        <v>0.23270440251572327</v>
      </c>
      <c r="D31" s="983">
        <v>37</v>
      </c>
      <c r="E31" s="982">
        <v>0.3081761006289308</v>
      </c>
      <c r="F31" s="983">
        <v>49</v>
      </c>
      <c r="G31" s="982">
        <v>0.15094339622641509</v>
      </c>
      <c r="H31" s="983">
        <v>24</v>
      </c>
      <c r="I31" s="984">
        <v>6.2893081761006301E-3</v>
      </c>
      <c r="J31" s="983">
        <v>1</v>
      </c>
      <c r="K31" s="982">
        <v>0.30188679245283018</v>
      </c>
      <c r="L31" s="983">
        <v>48</v>
      </c>
      <c r="M31" s="982">
        <v>1</v>
      </c>
      <c r="N31" s="983">
        <v>159</v>
      </c>
      <c r="O31" s="1352">
        <f t="shared" si="0"/>
        <v>111</v>
      </c>
      <c r="P31" s="262">
        <f t="shared" si="1"/>
        <v>33.333333333333329</v>
      </c>
      <c r="Q31" s="262">
        <f t="shared" si="2"/>
        <v>44.144144144144143</v>
      </c>
      <c r="R31" s="262">
        <f t="shared" si="3"/>
        <v>21.621621621621621</v>
      </c>
      <c r="S31" s="262">
        <f t="shared" si="4"/>
        <v>0.90090090090090091</v>
      </c>
    </row>
    <row r="32" spans="1:40" ht="15" customHeight="1">
      <c r="A32" s="2528" t="s">
        <v>517</v>
      </c>
      <c r="B32" s="1213" t="s">
        <v>39</v>
      </c>
      <c r="C32" s="982">
        <v>0.2210144927536232</v>
      </c>
      <c r="D32" s="983">
        <v>61</v>
      </c>
      <c r="E32" s="982">
        <v>0.31521739130434784</v>
      </c>
      <c r="F32" s="983">
        <v>87</v>
      </c>
      <c r="G32" s="982">
        <v>0.10869565217391304</v>
      </c>
      <c r="H32" s="983">
        <v>30</v>
      </c>
      <c r="I32" s="982">
        <v>1.0869565217391304E-2</v>
      </c>
      <c r="J32" s="983">
        <v>3</v>
      </c>
      <c r="K32" s="982">
        <v>0.34420289855072461</v>
      </c>
      <c r="L32" s="983">
        <v>95</v>
      </c>
      <c r="M32" s="982">
        <v>1</v>
      </c>
      <c r="N32" s="983">
        <v>276</v>
      </c>
      <c r="O32" s="1355">
        <f t="shared" si="0"/>
        <v>181</v>
      </c>
      <c r="P32" s="1356">
        <f t="shared" si="1"/>
        <v>33.701657458563538</v>
      </c>
      <c r="Q32" s="1356">
        <f t="shared" si="2"/>
        <v>48.066298342541437</v>
      </c>
      <c r="R32" s="1356">
        <f t="shared" si="3"/>
        <v>16.574585635359114</v>
      </c>
      <c r="S32" s="1356">
        <f t="shared" si="4"/>
        <v>1.6574585635359116</v>
      </c>
    </row>
    <row r="33" spans="1:19" ht="15" customHeight="1">
      <c r="A33" s="2528"/>
      <c r="B33" s="1213" t="s">
        <v>36</v>
      </c>
      <c r="C33" s="982">
        <v>0.12790697674418605</v>
      </c>
      <c r="D33" s="983">
        <v>11</v>
      </c>
      <c r="E33" s="982">
        <v>0.2558139534883721</v>
      </c>
      <c r="F33" s="983">
        <v>22</v>
      </c>
      <c r="G33" s="982">
        <v>0.12790697674418605</v>
      </c>
      <c r="H33" s="983">
        <v>11</v>
      </c>
      <c r="I33" s="982">
        <v>1.1627906976744186E-2</v>
      </c>
      <c r="J33" s="983">
        <v>1</v>
      </c>
      <c r="K33" s="982">
        <v>0.47674418604651164</v>
      </c>
      <c r="L33" s="983">
        <v>41</v>
      </c>
      <c r="M33" s="982">
        <v>1</v>
      </c>
      <c r="N33" s="983">
        <v>86</v>
      </c>
      <c r="O33" s="1355">
        <f t="shared" si="0"/>
        <v>45</v>
      </c>
      <c r="P33" s="1356">
        <f t="shared" si="1"/>
        <v>24.444444444444443</v>
      </c>
      <c r="Q33" s="1356">
        <f t="shared" si="2"/>
        <v>48.888888888888886</v>
      </c>
      <c r="R33" s="1356">
        <f t="shared" si="3"/>
        <v>24.444444444444443</v>
      </c>
      <c r="S33" s="1356">
        <f t="shared" si="4"/>
        <v>2.2222222222222223</v>
      </c>
    </row>
    <row r="34" spans="1:19" ht="27.95" customHeight="1">
      <c r="A34" s="2528"/>
      <c r="B34" s="1213" t="s">
        <v>37</v>
      </c>
      <c r="C34" s="982">
        <v>0.33333333333333326</v>
      </c>
      <c r="D34" s="983">
        <v>16</v>
      </c>
      <c r="E34" s="982">
        <v>0.22916666666666663</v>
      </c>
      <c r="F34" s="983">
        <v>11</v>
      </c>
      <c r="G34" s="982">
        <v>0.16666666666666663</v>
      </c>
      <c r="H34" s="983">
        <v>8</v>
      </c>
      <c r="I34" s="982">
        <v>2.0833333333333329E-2</v>
      </c>
      <c r="J34" s="983">
        <v>1</v>
      </c>
      <c r="K34" s="982">
        <v>0.25</v>
      </c>
      <c r="L34" s="983">
        <v>12</v>
      </c>
      <c r="M34" s="982">
        <v>1</v>
      </c>
      <c r="N34" s="983">
        <v>48</v>
      </c>
      <c r="O34" s="1355">
        <f t="shared" si="0"/>
        <v>36</v>
      </c>
      <c r="P34" s="1356">
        <f t="shared" si="1"/>
        <v>44.444444444444443</v>
      </c>
      <c r="Q34" s="1356">
        <f t="shared" si="2"/>
        <v>30.555555555555557</v>
      </c>
      <c r="R34" s="1356">
        <f t="shared" si="3"/>
        <v>22.222222222222221</v>
      </c>
      <c r="S34" s="1356">
        <f t="shared" si="4"/>
        <v>2.7777777777777777</v>
      </c>
    </row>
    <row r="35" spans="1:19" ht="15" customHeight="1">
      <c r="A35" s="2528"/>
      <c r="B35" s="1213" t="s">
        <v>38</v>
      </c>
      <c r="C35" s="982">
        <v>0</v>
      </c>
      <c r="D35" s="983">
        <v>0</v>
      </c>
      <c r="E35" s="982">
        <v>0.375</v>
      </c>
      <c r="F35" s="983">
        <v>9</v>
      </c>
      <c r="G35" s="982">
        <v>8.3333333333333315E-2</v>
      </c>
      <c r="H35" s="983">
        <v>2</v>
      </c>
      <c r="I35" s="982">
        <v>0</v>
      </c>
      <c r="J35" s="983">
        <v>0</v>
      </c>
      <c r="K35" s="982">
        <v>0.54166666666666663</v>
      </c>
      <c r="L35" s="983">
        <v>13</v>
      </c>
      <c r="M35" s="982">
        <v>1</v>
      </c>
      <c r="N35" s="983">
        <v>24</v>
      </c>
      <c r="O35" s="1355">
        <f t="shared" si="0"/>
        <v>11</v>
      </c>
      <c r="P35" s="1356">
        <f t="shared" si="1"/>
        <v>0</v>
      </c>
      <c r="Q35" s="1356">
        <f t="shared" si="2"/>
        <v>81.818181818181827</v>
      </c>
      <c r="R35" s="1356">
        <f t="shared" si="3"/>
        <v>18.181818181818183</v>
      </c>
      <c r="S35" s="1356">
        <f t="shared" si="4"/>
        <v>0</v>
      </c>
    </row>
    <row r="36" spans="1:19" ht="24.95" customHeight="1">
      <c r="A36" s="2528" t="s">
        <v>524</v>
      </c>
      <c r="B36" s="1213" t="s">
        <v>40</v>
      </c>
      <c r="C36" s="982">
        <v>0.1616766467065868</v>
      </c>
      <c r="D36" s="983">
        <v>27</v>
      </c>
      <c r="E36" s="982">
        <v>0.31137724550898205</v>
      </c>
      <c r="F36" s="983">
        <v>52</v>
      </c>
      <c r="G36" s="982">
        <v>0.1437125748502994</v>
      </c>
      <c r="H36" s="983">
        <v>24</v>
      </c>
      <c r="I36" s="982">
        <v>1.1976047904191617E-2</v>
      </c>
      <c r="J36" s="983">
        <v>2</v>
      </c>
      <c r="K36" s="982">
        <v>0.37125748502994005</v>
      </c>
      <c r="L36" s="983">
        <v>62</v>
      </c>
      <c r="M36" s="982">
        <v>1</v>
      </c>
      <c r="N36" s="983">
        <v>167</v>
      </c>
      <c r="O36" s="1352">
        <f t="shared" si="0"/>
        <v>105</v>
      </c>
      <c r="P36" s="262">
        <f t="shared" si="1"/>
        <v>25.714285714285712</v>
      </c>
      <c r="Q36" s="262">
        <f t="shared" si="2"/>
        <v>49.523809523809526</v>
      </c>
      <c r="R36" s="262">
        <f t="shared" si="3"/>
        <v>22.857142857142858</v>
      </c>
      <c r="S36" s="262">
        <f t="shared" si="4"/>
        <v>1.9047619047619049</v>
      </c>
    </row>
    <row r="37" spans="1:19" ht="24.95" customHeight="1">
      <c r="A37" s="2528"/>
      <c r="B37" s="1213" t="s">
        <v>41</v>
      </c>
      <c r="C37" s="982">
        <v>0.23357664233576642</v>
      </c>
      <c r="D37" s="983">
        <v>32</v>
      </c>
      <c r="E37" s="982">
        <v>0.28467153284671531</v>
      </c>
      <c r="F37" s="983">
        <v>39</v>
      </c>
      <c r="G37" s="982">
        <v>0.12408759124087591</v>
      </c>
      <c r="H37" s="983">
        <v>17</v>
      </c>
      <c r="I37" s="984">
        <v>7.2992700729927005E-3</v>
      </c>
      <c r="J37" s="983">
        <v>1</v>
      </c>
      <c r="K37" s="982">
        <v>0.35036496350364965</v>
      </c>
      <c r="L37" s="983">
        <v>48</v>
      </c>
      <c r="M37" s="982">
        <v>1</v>
      </c>
      <c r="N37" s="983">
        <v>137</v>
      </c>
      <c r="O37" s="1352">
        <f t="shared" si="0"/>
        <v>89</v>
      </c>
      <c r="P37" s="262">
        <f t="shared" si="1"/>
        <v>35.955056179775283</v>
      </c>
      <c r="Q37" s="262">
        <f t="shared" si="2"/>
        <v>43.820224719101127</v>
      </c>
      <c r="R37" s="262">
        <f t="shared" si="3"/>
        <v>19.101123595505616</v>
      </c>
      <c r="S37" s="262">
        <f t="shared" si="4"/>
        <v>1.1235955056179776</v>
      </c>
    </row>
    <row r="38" spans="1:19" ht="24.95" customHeight="1" thickBot="1">
      <c r="A38" s="2529"/>
      <c r="B38" s="1214" t="s">
        <v>42</v>
      </c>
      <c r="C38" s="985">
        <v>0.2265625</v>
      </c>
      <c r="D38" s="986">
        <v>29</v>
      </c>
      <c r="E38" s="985">
        <v>0.296875</v>
      </c>
      <c r="F38" s="986">
        <v>38</v>
      </c>
      <c r="G38" s="985">
        <v>7.8125E-2</v>
      </c>
      <c r="H38" s="986">
        <v>10</v>
      </c>
      <c r="I38" s="985">
        <v>1.5625E-2</v>
      </c>
      <c r="J38" s="986">
        <v>2</v>
      </c>
      <c r="K38" s="985">
        <v>0.3828125</v>
      </c>
      <c r="L38" s="986">
        <v>49</v>
      </c>
      <c r="M38" s="985">
        <v>1</v>
      </c>
      <c r="N38" s="986">
        <v>128</v>
      </c>
      <c r="O38" s="1352">
        <f t="shared" si="0"/>
        <v>79</v>
      </c>
      <c r="P38" s="262">
        <f t="shared" si="1"/>
        <v>36.708860759493675</v>
      </c>
      <c r="Q38" s="262">
        <f t="shared" si="2"/>
        <v>48.101265822784811</v>
      </c>
      <c r="R38" s="262">
        <f t="shared" si="3"/>
        <v>12.658227848101266</v>
      </c>
      <c r="S38" s="262">
        <f t="shared" si="4"/>
        <v>2.5316455696202533</v>
      </c>
    </row>
    <row r="39" spans="1:19" ht="15.75" thickTop="1"/>
    <row r="41" spans="1:19">
      <c r="A41" s="2530"/>
      <c r="B41" s="2530"/>
      <c r="C41" s="2530"/>
      <c r="D41" s="2530"/>
      <c r="E41" s="2530"/>
      <c r="F41" s="2530"/>
      <c r="G41" s="2530"/>
      <c r="H41" s="2530"/>
      <c r="I41" s="2530"/>
      <c r="J41" s="2530"/>
      <c r="K41" s="2530"/>
      <c r="L41" s="2530"/>
      <c r="M41" s="2530"/>
      <c r="N41" s="2530"/>
      <c r="O41" s="1353"/>
    </row>
    <row r="42" spans="1:19">
      <c r="A42" s="2528"/>
      <c r="B42" s="981"/>
      <c r="C42" s="982"/>
      <c r="D42" s="983"/>
      <c r="E42" s="982"/>
      <c r="F42" s="983"/>
      <c r="G42" s="982"/>
      <c r="H42" s="983"/>
      <c r="I42" s="982"/>
      <c r="J42" s="983"/>
      <c r="K42" s="982"/>
      <c r="L42" s="983"/>
      <c r="M42" s="982"/>
      <c r="N42" s="983"/>
      <c r="O42" s="1353"/>
    </row>
    <row r="43" spans="1:19">
      <c r="A43" s="2528"/>
      <c r="B43" s="981"/>
      <c r="C43" s="982"/>
      <c r="D43" s="983"/>
      <c r="E43" s="982"/>
      <c r="F43" s="983"/>
      <c r="G43" s="982"/>
      <c r="H43" s="983"/>
      <c r="I43" s="982"/>
      <c r="J43" s="983"/>
      <c r="K43" s="982"/>
      <c r="L43" s="983"/>
      <c r="M43" s="982"/>
      <c r="N43" s="983"/>
      <c r="O43" s="1353"/>
    </row>
    <row r="44" spans="1:19">
      <c r="A44" s="2528"/>
      <c r="B44" s="981"/>
      <c r="C44" s="982"/>
      <c r="D44" s="983"/>
      <c r="E44" s="982"/>
      <c r="F44" s="983"/>
      <c r="G44" s="982"/>
      <c r="H44" s="983"/>
      <c r="I44" s="982"/>
      <c r="J44" s="983"/>
      <c r="K44" s="982"/>
      <c r="L44" s="983"/>
      <c r="M44" s="982"/>
      <c r="N44" s="983"/>
      <c r="O44" s="1353"/>
    </row>
    <row r="45" spans="1:19">
      <c r="A45" s="2528"/>
      <c r="B45" s="981"/>
      <c r="C45" s="982"/>
      <c r="D45" s="983"/>
      <c r="E45" s="982"/>
      <c r="F45" s="983"/>
      <c r="G45" s="982"/>
      <c r="H45" s="983"/>
      <c r="I45" s="982"/>
      <c r="J45" s="983"/>
      <c r="K45" s="982"/>
      <c r="L45" s="983"/>
      <c r="M45" s="982"/>
      <c r="N45" s="983"/>
      <c r="O45" s="1353"/>
    </row>
    <row r="46" spans="1:19">
      <c r="A46" s="2528"/>
      <c r="B46" s="981"/>
      <c r="C46" s="982"/>
      <c r="D46" s="983"/>
      <c r="E46" s="982"/>
      <c r="F46" s="983"/>
      <c r="G46" s="982"/>
      <c r="H46" s="983"/>
      <c r="I46" s="982"/>
      <c r="J46" s="983"/>
      <c r="K46" s="982"/>
      <c r="L46" s="983"/>
      <c r="M46" s="982"/>
      <c r="N46" s="983"/>
      <c r="O46" s="1353"/>
    </row>
    <row r="47" spans="1:19">
      <c r="A47" s="2528"/>
      <c r="B47" s="981"/>
      <c r="C47" s="982"/>
      <c r="D47" s="983"/>
      <c r="E47" s="982"/>
      <c r="F47" s="983"/>
      <c r="G47" s="982"/>
      <c r="H47" s="983"/>
      <c r="I47" s="984"/>
      <c r="J47" s="983"/>
      <c r="K47" s="982"/>
      <c r="L47" s="983"/>
      <c r="M47" s="982"/>
      <c r="N47" s="983"/>
      <c r="O47" s="1353"/>
    </row>
    <row r="48" spans="1:19">
      <c r="A48" s="2528"/>
      <c r="B48" s="981"/>
      <c r="C48" s="982"/>
      <c r="D48" s="983"/>
      <c r="E48" s="982"/>
      <c r="F48" s="983"/>
      <c r="G48" s="982"/>
      <c r="H48" s="983"/>
      <c r="I48" s="984"/>
      <c r="J48" s="983"/>
      <c r="K48" s="982"/>
      <c r="L48" s="983"/>
      <c r="M48" s="982"/>
      <c r="N48" s="983"/>
      <c r="O48" s="1353"/>
    </row>
    <row r="49" spans="1:15">
      <c r="A49" s="2528"/>
      <c r="B49" s="981"/>
      <c r="C49" s="982"/>
      <c r="D49" s="983"/>
      <c r="E49" s="982"/>
      <c r="F49" s="983"/>
      <c r="G49" s="982"/>
      <c r="H49" s="983"/>
      <c r="I49" s="982"/>
      <c r="J49" s="983"/>
      <c r="K49" s="982"/>
      <c r="L49" s="983"/>
      <c r="M49" s="982"/>
      <c r="N49" s="983"/>
      <c r="O49" s="1353"/>
    </row>
    <row r="50" spans="1:15">
      <c r="A50" s="2528"/>
      <c r="B50" s="981"/>
      <c r="C50" s="982"/>
      <c r="D50" s="983"/>
      <c r="E50" s="982"/>
      <c r="F50" s="983"/>
      <c r="G50" s="982"/>
      <c r="H50" s="983"/>
      <c r="I50" s="982"/>
      <c r="J50" s="983"/>
      <c r="K50" s="982"/>
      <c r="L50" s="983"/>
      <c r="M50" s="982"/>
      <c r="N50" s="983"/>
      <c r="O50" s="1353"/>
    </row>
    <row r="51" spans="1:15">
      <c r="A51" s="2528"/>
      <c r="B51" s="981"/>
      <c r="C51" s="982"/>
      <c r="D51" s="983"/>
      <c r="E51" s="982"/>
      <c r="F51" s="983"/>
      <c r="G51" s="982"/>
      <c r="H51" s="983"/>
      <c r="I51" s="984"/>
      <c r="J51" s="983"/>
      <c r="K51" s="982"/>
      <c r="L51" s="983"/>
      <c r="M51" s="982"/>
      <c r="N51" s="983"/>
      <c r="O51" s="1353"/>
    </row>
    <row r="52" spans="1:15">
      <c r="A52" s="2528"/>
      <c r="B52" s="981"/>
      <c r="C52" s="982"/>
      <c r="D52" s="983"/>
      <c r="E52" s="982"/>
      <c r="F52" s="983"/>
      <c r="G52" s="982"/>
      <c r="H52" s="983"/>
      <c r="I52" s="982"/>
      <c r="J52" s="983"/>
      <c r="K52" s="982"/>
      <c r="L52" s="983"/>
      <c r="M52" s="982"/>
      <c r="N52" s="983"/>
      <c r="O52" s="1353"/>
    </row>
    <row r="53" spans="1:15">
      <c r="A53" s="2528"/>
      <c r="B53" s="981"/>
      <c r="C53" s="982"/>
      <c r="D53" s="983"/>
      <c r="E53" s="982"/>
      <c r="F53" s="983"/>
      <c r="G53" s="982"/>
      <c r="H53" s="983"/>
      <c r="I53" s="982"/>
      <c r="J53" s="983"/>
      <c r="K53" s="982"/>
      <c r="L53" s="983"/>
      <c r="M53" s="982"/>
      <c r="N53" s="983"/>
      <c r="O53" s="1353"/>
    </row>
    <row r="54" spans="1:15">
      <c r="A54" s="2528"/>
      <c r="B54" s="981"/>
      <c r="C54" s="982"/>
      <c r="D54" s="983"/>
      <c r="E54" s="982"/>
      <c r="F54" s="983"/>
      <c r="G54" s="982"/>
      <c r="H54" s="983"/>
      <c r="I54" s="982"/>
      <c r="J54" s="983"/>
      <c r="K54" s="982"/>
      <c r="L54" s="983"/>
      <c r="M54" s="982"/>
      <c r="N54" s="983"/>
      <c r="O54" s="1353"/>
    </row>
    <row r="55" spans="1:15">
      <c r="A55" s="2528"/>
      <c r="B55" s="981"/>
      <c r="C55" s="982"/>
      <c r="D55" s="983"/>
      <c r="E55" s="982"/>
      <c r="F55" s="983"/>
      <c r="G55" s="982"/>
      <c r="H55" s="983"/>
      <c r="I55" s="982"/>
      <c r="J55" s="983"/>
      <c r="K55" s="982"/>
      <c r="L55" s="983"/>
      <c r="M55" s="982"/>
      <c r="N55" s="983"/>
      <c r="O55" s="1353"/>
    </row>
    <row r="56" spans="1:15">
      <c r="A56" s="2528"/>
      <c r="B56" s="981"/>
      <c r="C56" s="982"/>
      <c r="D56" s="983"/>
      <c r="E56" s="982"/>
      <c r="F56" s="983"/>
      <c r="G56" s="982"/>
      <c r="H56" s="983"/>
      <c r="I56" s="982"/>
      <c r="J56" s="983"/>
      <c r="K56" s="982"/>
      <c r="L56" s="983"/>
      <c r="M56" s="982"/>
      <c r="N56" s="983"/>
      <c r="O56" s="1353"/>
    </row>
  </sheetData>
  <mergeCells count="26">
    <mergeCell ref="A54:A56"/>
    <mergeCell ref="A41:N41"/>
    <mergeCell ref="A42:A43"/>
    <mergeCell ref="A44:A45"/>
    <mergeCell ref="A46:A49"/>
    <mergeCell ref="A50:A53"/>
    <mergeCell ref="A20:A23"/>
    <mergeCell ref="A2:N2"/>
    <mergeCell ref="A3:B5"/>
    <mergeCell ref="C3:N3"/>
    <mergeCell ref="C4:D4"/>
    <mergeCell ref="E4:F4"/>
    <mergeCell ref="G4:H4"/>
    <mergeCell ref="I4:J4"/>
    <mergeCell ref="M4:N4"/>
    <mergeCell ref="K4:L4"/>
    <mergeCell ref="A6:B6"/>
    <mergeCell ref="A7:A11"/>
    <mergeCell ref="A12:A13"/>
    <mergeCell ref="A14:A15"/>
    <mergeCell ref="A16:A19"/>
    <mergeCell ref="A24:A26"/>
    <mergeCell ref="A27:A29"/>
    <mergeCell ref="A30:A31"/>
    <mergeCell ref="A32:A35"/>
    <mergeCell ref="A36:A38"/>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7030A0"/>
  </sheetPr>
  <dimension ref="A1:M37"/>
  <sheetViews>
    <sheetView workbookViewId="0">
      <selection activeCell="Y4" sqref="Y4"/>
    </sheetView>
  </sheetViews>
  <sheetFormatPr baseColWidth="10" defaultColWidth="8.7109375" defaultRowHeight="15"/>
  <sheetData>
    <row r="1" spans="1:13" ht="15.75" thickBot="1">
      <c r="A1" s="2540" t="s">
        <v>156</v>
      </c>
      <c r="B1" s="2540"/>
      <c r="C1" s="2540"/>
      <c r="D1" s="2540"/>
      <c r="E1" s="2540"/>
      <c r="F1" s="2540"/>
      <c r="G1" s="2540"/>
      <c r="H1" s="2540"/>
      <c r="I1" s="2540"/>
      <c r="J1" s="2540"/>
      <c r="K1" s="2540"/>
      <c r="L1" s="2540"/>
      <c r="M1" s="1632"/>
    </row>
    <row r="2" spans="1:13" ht="36.75" customHeight="1" thickTop="1">
      <c r="A2" s="2541" t="s">
        <v>183</v>
      </c>
      <c r="B2" s="2542"/>
      <c r="C2" s="2547" t="s">
        <v>157</v>
      </c>
      <c r="D2" s="2548"/>
      <c r="E2" s="2548"/>
      <c r="F2" s="2548"/>
      <c r="G2" s="2548"/>
      <c r="H2" s="2548"/>
      <c r="I2" s="2548"/>
      <c r="J2" s="2548"/>
      <c r="K2" s="2548"/>
      <c r="L2" s="2549"/>
      <c r="M2" s="1632"/>
    </row>
    <row r="3" spans="1:13">
      <c r="A3" s="2543"/>
      <c r="B3" s="2544"/>
      <c r="C3" s="2550" t="s">
        <v>1801</v>
      </c>
      <c r="D3" s="2551"/>
      <c r="E3" s="2551" t="s">
        <v>1802</v>
      </c>
      <c r="F3" s="2551"/>
      <c r="G3" s="2551" t="s">
        <v>1803</v>
      </c>
      <c r="H3" s="2551"/>
      <c r="I3" s="2551" t="s">
        <v>1804</v>
      </c>
      <c r="J3" s="2551"/>
      <c r="K3" s="2551" t="s">
        <v>392</v>
      </c>
      <c r="L3" s="2552"/>
      <c r="M3" s="1632"/>
    </row>
    <row r="4" spans="1:13" ht="25.5" thickBot="1">
      <c r="A4" s="2545"/>
      <c r="B4" s="2546"/>
      <c r="C4" s="1633" t="s">
        <v>419</v>
      </c>
      <c r="D4" s="1634" t="s">
        <v>391</v>
      </c>
      <c r="E4" s="1634" t="s">
        <v>419</v>
      </c>
      <c r="F4" s="1634" t="s">
        <v>391</v>
      </c>
      <c r="G4" s="1634" t="s">
        <v>419</v>
      </c>
      <c r="H4" s="1634" t="s">
        <v>391</v>
      </c>
      <c r="I4" s="1634" t="s">
        <v>419</v>
      </c>
      <c r="J4" s="1634" t="s">
        <v>391</v>
      </c>
      <c r="K4" s="1634" t="s">
        <v>419</v>
      </c>
      <c r="L4" s="1635" t="s">
        <v>391</v>
      </c>
      <c r="M4" s="1632"/>
    </row>
    <row r="5" spans="1:13" ht="15.75" thickTop="1">
      <c r="A5" s="2553" t="s">
        <v>392</v>
      </c>
      <c r="B5" s="2554"/>
      <c r="C5" s="1636">
        <v>0.32234432234432231</v>
      </c>
      <c r="D5" s="1637">
        <v>88</v>
      </c>
      <c r="E5" s="1638">
        <v>0.47252747252747246</v>
      </c>
      <c r="F5" s="1637">
        <v>129</v>
      </c>
      <c r="G5" s="1638">
        <v>0.18681318681318682</v>
      </c>
      <c r="H5" s="1637">
        <v>51</v>
      </c>
      <c r="I5" s="1638">
        <v>1.8315018315018316E-2</v>
      </c>
      <c r="J5" s="1637">
        <v>5</v>
      </c>
      <c r="K5" s="1638">
        <v>1</v>
      </c>
      <c r="L5" s="1648">
        <v>273</v>
      </c>
      <c r="M5" s="1632"/>
    </row>
    <row r="6" spans="1:13" ht="48">
      <c r="A6" s="2539" t="s">
        <v>8</v>
      </c>
      <c r="B6" s="1639" t="s">
        <v>397</v>
      </c>
      <c r="C6" s="1640">
        <v>0.2988505747126437</v>
      </c>
      <c r="D6" s="1641">
        <v>52</v>
      </c>
      <c r="E6" s="1642">
        <v>0.47701149425287354</v>
      </c>
      <c r="F6" s="1641">
        <v>83</v>
      </c>
      <c r="G6" s="1642">
        <v>0.20114942528735633</v>
      </c>
      <c r="H6" s="1641">
        <v>35</v>
      </c>
      <c r="I6" s="1642">
        <v>2.2988505747126436E-2</v>
      </c>
      <c r="J6" s="1641">
        <v>4</v>
      </c>
      <c r="K6" s="1642">
        <v>1</v>
      </c>
      <c r="L6" s="1649">
        <v>174</v>
      </c>
      <c r="M6" s="1632"/>
    </row>
    <row r="7" spans="1:13" ht="24">
      <c r="A7" s="2539"/>
      <c r="B7" s="1639" t="s">
        <v>395</v>
      </c>
      <c r="C7" s="1640">
        <v>0.26315789473684209</v>
      </c>
      <c r="D7" s="1641">
        <v>10</v>
      </c>
      <c r="E7" s="1642">
        <v>0.52631578947368418</v>
      </c>
      <c r="F7" s="1641">
        <v>20</v>
      </c>
      <c r="G7" s="1642">
        <v>0.18421052631578946</v>
      </c>
      <c r="H7" s="1641">
        <v>7</v>
      </c>
      <c r="I7" s="1642">
        <v>2.6315789473684209E-2</v>
      </c>
      <c r="J7" s="1641">
        <v>1</v>
      </c>
      <c r="K7" s="1642">
        <v>1</v>
      </c>
      <c r="L7" s="1649">
        <v>38</v>
      </c>
      <c r="M7" s="1632"/>
    </row>
    <row r="8" spans="1:13" ht="48">
      <c r="A8" s="2539"/>
      <c r="B8" s="1639" t="s">
        <v>393</v>
      </c>
      <c r="C8" s="1640">
        <v>0.5</v>
      </c>
      <c r="D8" s="1641">
        <v>17</v>
      </c>
      <c r="E8" s="1642">
        <v>0.38235294117647056</v>
      </c>
      <c r="F8" s="1641">
        <v>13</v>
      </c>
      <c r="G8" s="1642">
        <v>0.1176470588235294</v>
      </c>
      <c r="H8" s="1641">
        <v>4</v>
      </c>
      <c r="I8" s="1642">
        <v>0</v>
      </c>
      <c r="J8" s="1641">
        <v>0</v>
      </c>
      <c r="K8" s="1642">
        <v>1</v>
      </c>
      <c r="L8" s="1649">
        <v>34</v>
      </c>
      <c r="M8" s="1632"/>
    </row>
    <row r="9" spans="1:13" ht="24">
      <c r="A9" s="2539"/>
      <c r="B9" s="1639" t="s">
        <v>394</v>
      </c>
      <c r="C9" s="1640">
        <v>0.30434782608695654</v>
      </c>
      <c r="D9" s="1641">
        <v>7</v>
      </c>
      <c r="E9" s="1642">
        <v>0.56521739130434778</v>
      </c>
      <c r="F9" s="1641">
        <v>13</v>
      </c>
      <c r="G9" s="1642">
        <v>0.13043478260869565</v>
      </c>
      <c r="H9" s="1641">
        <v>3</v>
      </c>
      <c r="I9" s="1642">
        <v>0</v>
      </c>
      <c r="J9" s="1641">
        <v>0</v>
      </c>
      <c r="K9" s="1642">
        <v>1</v>
      </c>
      <c r="L9" s="1649">
        <v>23</v>
      </c>
      <c r="M9" s="1632"/>
    </row>
    <row r="10" spans="1:13" ht="24">
      <c r="A10" s="2539"/>
      <c r="B10" s="1639" t="s">
        <v>396</v>
      </c>
      <c r="C10" s="1640">
        <v>0.5</v>
      </c>
      <c r="D10" s="1641">
        <v>2</v>
      </c>
      <c r="E10" s="1642">
        <v>0</v>
      </c>
      <c r="F10" s="1641">
        <v>0</v>
      </c>
      <c r="G10" s="1642">
        <v>0.5</v>
      </c>
      <c r="H10" s="1641">
        <v>2</v>
      </c>
      <c r="I10" s="1642">
        <v>0</v>
      </c>
      <c r="J10" s="1641">
        <v>0</v>
      </c>
      <c r="K10" s="1642">
        <v>1</v>
      </c>
      <c r="L10" s="1649">
        <v>4</v>
      </c>
      <c r="M10" s="1632"/>
    </row>
    <row r="11" spans="1:13">
      <c r="A11" s="2539" t="s">
        <v>9</v>
      </c>
      <c r="B11" s="1639" t="s">
        <v>11</v>
      </c>
      <c r="C11" s="1640">
        <v>0.32365145228215764</v>
      </c>
      <c r="D11" s="1641">
        <v>78</v>
      </c>
      <c r="E11" s="1642">
        <v>0.47302904564315346</v>
      </c>
      <c r="F11" s="1641">
        <v>114</v>
      </c>
      <c r="G11" s="1642">
        <v>0.18257261410788381</v>
      </c>
      <c r="H11" s="1641">
        <v>44</v>
      </c>
      <c r="I11" s="1642">
        <v>2.0746887966804975E-2</v>
      </c>
      <c r="J11" s="1641">
        <v>5</v>
      </c>
      <c r="K11" s="1642">
        <v>1</v>
      </c>
      <c r="L11" s="1649">
        <v>241</v>
      </c>
      <c r="M11" s="1632"/>
    </row>
    <row r="12" spans="1:13">
      <c r="A12" s="2539"/>
      <c r="B12" s="1639" t="s">
        <v>10</v>
      </c>
      <c r="C12" s="1640">
        <v>0.3125</v>
      </c>
      <c r="D12" s="1641">
        <v>10</v>
      </c>
      <c r="E12" s="1642">
        <v>0.46875</v>
      </c>
      <c r="F12" s="1641">
        <v>15</v>
      </c>
      <c r="G12" s="1642">
        <v>0.21875</v>
      </c>
      <c r="H12" s="1641">
        <v>7</v>
      </c>
      <c r="I12" s="1642">
        <v>0</v>
      </c>
      <c r="J12" s="1641">
        <v>0</v>
      </c>
      <c r="K12" s="1642">
        <v>1</v>
      </c>
      <c r="L12" s="1649">
        <v>32</v>
      </c>
      <c r="M12" s="1632"/>
    </row>
    <row r="13" spans="1:13" ht="60">
      <c r="A13" s="2539" t="s">
        <v>521</v>
      </c>
      <c r="B13" s="1639" t="s">
        <v>12</v>
      </c>
      <c r="C13" s="1640">
        <v>0.6</v>
      </c>
      <c r="D13" s="1641">
        <v>6</v>
      </c>
      <c r="E13" s="1642">
        <v>0.2</v>
      </c>
      <c r="F13" s="1641">
        <v>2</v>
      </c>
      <c r="G13" s="1642">
        <v>0.2</v>
      </c>
      <c r="H13" s="1641">
        <v>2</v>
      </c>
      <c r="I13" s="1642">
        <v>0</v>
      </c>
      <c r="J13" s="1641">
        <v>0</v>
      </c>
      <c r="K13" s="1642">
        <v>1</v>
      </c>
      <c r="L13" s="1649">
        <v>10</v>
      </c>
      <c r="M13" s="1632"/>
    </row>
    <row r="14" spans="1:13" ht="168">
      <c r="A14" s="2539"/>
      <c r="B14" s="1639" t="s">
        <v>13</v>
      </c>
      <c r="C14" s="1640">
        <v>0.31178707224334601</v>
      </c>
      <c r="D14" s="1641">
        <v>82</v>
      </c>
      <c r="E14" s="1642">
        <v>0.4828897338403042</v>
      </c>
      <c r="F14" s="1641">
        <v>127</v>
      </c>
      <c r="G14" s="1642">
        <v>0.18631178707224336</v>
      </c>
      <c r="H14" s="1641">
        <v>49</v>
      </c>
      <c r="I14" s="1642">
        <v>1.9011406844106463E-2</v>
      </c>
      <c r="J14" s="1641">
        <v>5</v>
      </c>
      <c r="K14" s="1642">
        <v>1</v>
      </c>
      <c r="L14" s="1649">
        <v>263</v>
      </c>
      <c r="M14" s="1632"/>
    </row>
    <row r="15" spans="1:13" ht="36">
      <c r="A15" s="2539" t="s">
        <v>14</v>
      </c>
      <c r="B15" s="1639" t="s">
        <v>15</v>
      </c>
      <c r="C15" s="1640">
        <v>0.43333333333333335</v>
      </c>
      <c r="D15" s="1641">
        <v>13</v>
      </c>
      <c r="E15" s="1642">
        <v>0.46666666666666662</v>
      </c>
      <c r="F15" s="1641">
        <v>14</v>
      </c>
      <c r="G15" s="1642">
        <v>0.1</v>
      </c>
      <c r="H15" s="1641">
        <v>3</v>
      </c>
      <c r="I15" s="1642">
        <v>0</v>
      </c>
      <c r="J15" s="1641">
        <v>0</v>
      </c>
      <c r="K15" s="1642">
        <v>1</v>
      </c>
      <c r="L15" s="1649">
        <v>30</v>
      </c>
      <c r="M15" s="1632"/>
    </row>
    <row r="16" spans="1:13" ht="48">
      <c r="A16" s="2539"/>
      <c r="B16" s="1639" t="s">
        <v>16</v>
      </c>
      <c r="C16" s="1640">
        <v>0.35365853658536589</v>
      </c>
      <c r="D16" s="1641">
        <v>29</v>
      </c>
      <c r="E16" s="1642">
        <v>0.48780487804878048</v>
      </c>
      <c r="F16" s="1641">
        <v>40</v>
      </c>
      <c r="G16" s="1642">
        <v>0.14634146341463414</v>
      </c>
      <c r="H16" s="1641">
        <v>12</v>
      </c>
      <c r="I16" s="1642">
        <v>1.2195121951219513E-2</v>
      </c>
      <c r="J16" s="1641">
        <v>1</v>
      </c>
      <c r="K16" s="1642">
        <v>1</v>
      </c>
      <c r="L16" s="1649">
        <v>82</v>
      </c>
      <c r="M16" s="1632"/>
    </row>
    <row r="17" spans="1:13" ht="48">
      <c r="A17" s="2539"/>
      <c r="B17" s="1639" t="s">
        <v>17</v>
      </c>
      <c r="C17" s="1640">
        <v>0.34482758620689657</v>
      </c>
      <c r="D17" s="1641">
        <v>30</v>
      </c>
      <c r="E17" s="1642">
        <v>0.48275862068965514</v>
      </c>
      <c r="F17" s="1641">
        <v>42</v>
      </c>
      <c r="G17" s="1642">
        <v>0.16091954022988506</v>
      </c>
      <c r="H17" s="1641">
        <v>14</v>
      </c>
      <c r="I17" s="1642">
        <v>1.1494252873563218E-2</v>
      </c>
      <c r="J17" s="1641">
        <v>1</v>
      </c>
      <c r="K17" s="1642">
        <v>1</v>
      </c>
      <c r="L17" s="1649">
        <v>87</v>
      </c>
      <c r="M17" s="1632"/>
    </row>
    <row r="18" spans="1:13" ht="24">
      <c r="A18" s="2539"/>
      <c r="B18" s="1639" t="s">
        <v>18</v>
      </c>
      <c r="C18" s="1640">
        <v>0.2162162162162162</v>
      </c>
      <c r="D18" s="1641">
        <v>16</v>
      </c>
      <c r="E18" s="1642">
        <v>0.44594594594594594</v>
      </c>
      <c r="F18" s="1641">
        <v>33</v>
      </c>
      <c r="G18" s="1642">
        <v>0.29729729729729731</v>
      </c>
      <c r="H18" s="1641">
        <v>22</v>
      </c>
      <c r="I18" s="1642">
        <v>4.0540540540540543E-2</v>
      </c>
      <c r="J18" s="1641">
        <v>3</v>
      </c>
      <c r="K18" s="1642">
        <v>1</v>
      </c>
      <c r="L18" s="1649">
        <v>74</v>
      </c>
      <c r="M18" s="1632"/>
    </row>
    <row r="19" spans="1:13">
      <c r="A19" s="2539" t="s">
        <v>525</v>
      </c>
      <c r="B19" s="1639" t="s">
        <v>223</v>
      </c>
      <c r="C19" s="1640">
        <v>0.35294117647058826</v>
      </c>
      <c r="D19" s="1641">
        <v>48</v>
      </c>
      <c r="E19" s="1642">
        <v>0.49264705882352944</v>
      </c>
      <c r="F19" s="1641">
        <v>67</v>
      </c>
      <c r="G19" s="1642">
        <v>0.13235294117647059</v>
      </c>
      <c r="H19" s="1641">
        <v>18</v>
      </c>
      <c r="I19" s="1642">
        <v>2.2058823529411766E-2</v>
      </c>
      <c r="J19" s="1641">
        <v>3</v>
      </c>
      <c r="K19" s="1642">
        <v>1</v>
      </c>
      <c r="L19" s="1649">
        <v>136</v>
      </c>
      <c r="M19" s="1632"/>
    </row>
    <row r="20" spans="1:13">
      <c r="A20" s="2539"/>
      <c r="B20" s="1639" t="s">
        <v>27</v>
      </c>
      <c r="C20" s="1640">
        <v>0.32989690721649478</v>
      </c>
      <c r="D20" s="1641">
        <v>32</v>
      </c>
      <c r="E20" s="1642">
        <v>0.4329896907216495</v>
      </c>
      <c r="F20" s="1641">
        <v>42</v>
      </c>
      <c r="G20" s="1642">
        <v>0.22680412371134021</v>
      </c>
      <c r="H20" s="1641">
        <v>22</v>
      </c>
      <c r="I20" s="1642">
        <v>1.0309278350515462E-2</v>
      </c>
      <c r="J20" s="1641">
        <v>1</v>
      </c>
      <c r="K20" s="1642">
        <v>1</v>
      </c>
      <c r="L20" s="1649">
        <v>97</v>
      </c>
      <c r="M20" s="1632"/>
    </row>
    <row r="21" spans="1:13">
      <c r="A21" s="2539"/>
      <c r="B21" s="1639" t="s">
        <v>526</v>
      </c>
      <c r="C21" s="1640">
        <v>0.23529411764705879</v>
      </c>
      <c r="D21" s="1641">
        <v>8</v>
      </c>
      <c r="E21" s="1642">
        <v>0.41176470588235292</v>
      </c>
      <c r="F21" s="1641">
        <v>14</v>
      </c>
      <c r="G21" s="1642">
        <v>0.32352941176470584</v>
      </c>
      <c r="H21" s="1641">
        <v>11</v>
      </c>
      <c r="I21" s="1642">
        <v>2.9411764705882349E-2</v>
      </c>
      <c r="J21" s="1641">
        <v>1</v>
      </c>
      <c r="K21" s="1642">
        <v>1</v>
      </c>
      <c r="L21" s="1649">
        <v>34</v>
      </c>
      <c r="M21" s="1632"/>
    </row>
    <row r="22" spans="1:13">
      <c r="A22" s="2539"/>
      <c r="B22" s="1639" t="s">
        <v>527</v>
      </c>
      <c r="C22" s="1640">
        <v>0</v>
      </c>
      <c r="D22" s="1641">
        <v>0</v>
      </c>
      <c r="E22" s="1642">
        <v>1</v>
      </c>
      <c r="F22" s="1641">
        <v>6</v>
      </c>
      <c r="G22" s="1642">
        <v>0</v>
      </c>
      <c r="H22" s="1641">
        <v>0</v>
      </c>
      <c r="I22" s="1642">
        <v>0</v>
      </c>
      <c r="J22" s="1641">
        <v>0</v>
      </c>
      <c r="K22" s="1642">
        <v>1</v>
      </c>
      <c r="L22" s="1649">
        <v>6</v>
      </c>
      <c r="M22" s="1632"/>
    </row>
    <row r="23" spans="1:13">
      <c r="A23" s="2539" t="s">
        <v>24</v>
      </c>
      <c r="B23" s="1639" t="s">
        <v>27</v>
      </c>
      <c r="C23" s="1640">
        <v>0.34070796460176989</v>
      </c>
      <c r="D23" s="1641">
        <v>77</v>
      </c>
      <c r="E23" s="1642">
        <v>0.46902654867256638</v>
      </c>
      <c r="F23" s="1641">
        <v>106</v>
      </c>
      <c r="G23" s="1642">
        <v>0.17256637168141592</v>
      </c>
      <c r="H23" s="1641">
        <v>39</v>
      </c>
      <c r="I23" s="1642">
        <v>1.7699115044247787E-2</v>
      </c>
      <c r="J23" s="1641">
        <v>4</v>
      </c>
      <c r="K23" s="1642">
        <v>1</v>
      </c>
      <c r="L23" s="1649">
        <v>226</v>
      </c>
      <c r="M23" s="1632"/>
    </row>
    <row r="24" spans="1:13">
      <c r="A24" s="2539"/>
      <c r="B24" s="1639" t="s">
        <v>26</v>
      </c>
      <c r="C24" s="1640">
        <v>0.24242424242424243</v>
      </c>
      <c r="D24" s="1641">
        <v>8</v>
      </c>
      <c r="E24" s="1642">
        <v>0.4242424242424242</v>
      </c>
      <c r="F24" s="1641">
        <v>14</v>
      </c>
      <c r="G24" s="1642">
        <v>0.30303030303030304</v>
      </c>
      <c r="H24" s="1641">
        <v>10</v>
      </c>
      <c r="I24" s="1642">
        <v>3.0303030303030304E-2</v>
      </c>
      <c r="J24" s="1641">
        <v>1</v>
      </c>
      <c r="K24" s="1642">
        <v>1</v>
      </c>
      <c r="L24" s="1649">
        <v>33</v>
      </c>
      <c r="M24" s="1632"/>
    </row>
    <row r="25" spans="1:13">
      <c r="A25" s="2539"/>
      <c r="B25" s="1639" t="s">
        <v>25</v>
      </c>
      <c r="C25" s="1640">
        <v>0.21428571428571427</v>
      </c>
      <c r="D25" s="1641">
        <v>3</v>
      </c>
      <c r="E25" s="1642">
        <v>0.6428571428571429</v>
      </c>
      <c r="F25" s="1641">
        <v>9</v>
      </c>
      <c r="G25" s="1642">
        <v>0.14285714285714285</v>
      </c>
      <c r="H25" s="1641">
        <v>2</v>
      </c>
      <c r="I25" s="1642">
        <v>0</v>
      </c>
      <c r="J25" s="1641">
        <v>0</v>
      </c>
      <c r="K25" s="1642">
        <v>1</v>
      </c>
      <c r="L25" s="1649">
        <v>14</v>
      </c>
      <c r="M25" s="1632"/>
    </row>
    <row r="26" spans="1:13">
      <c r="A26" s="2539" t="s">
        <v>1799</v>
      </c>
      <c r="B26" s="1639" t="s">
        <v>29</v>
      </c>
      <c r="C26" s="1640">
        <v>0.31654676258992803</v>
      </c>
      <c r="D26" s="1641">
        <v>44</v>
      </c>
      <c r="E26" s="1642">
        <v>0.46043165467625902</v>
      </c>
      <c r="F26" s="1641">
        <v>64</v>
      </c>
      <c r="G26" s="1642">
        <v>0.19424460431654678</v>
      </c>
      <c r="H26" s="1641">
        <v>27</v>
      </c>
      <c r="I26" s="1642">
        <v>2.8776978417266189E-2</v>
      </c>
      <c r="J26" s="1641">
        <v>4</v>
      </c>
      <c r="K26" s="1642">
        <v>1</v>
      </c>
      <c r="L26" s="1649">
        <v>139</v>
      </c>
      <c r="M26" s="1632"/>
    </row>
    <row r="27" spans="1:13">
      <c r="A27" s="2539"/>
      <c r="B27" s="1639" t="s">
        <v>30</v>
      </c>
      <c r="C27" s="1640">
        <v>0</v>
      </c>
      <c r="D27" s="1641">
        <v>0</v>
      </c>
      <c r="E27" s="1642">
        <v>0.8</v>
      </c>
      <c r="F27" s="1641">
        <v>8</v>
      </c>
      <c r="G27" s="1642">
        <v>0.2</v>
      </c>
      <c r="H27" s="1641">
        <v>2</v>
      </c>
      <c r="I27" s="1642">
        <v>0</v>
      </c>
      <c r="J27" s="1641">
        <v>0</v>
      </c>
      <c r="K27" s="1642">
        <v>1</v>
      </c>
      <c r="L27" s="1649">
        <v>10</v>
      </c>
      <c r="M27" s="1632"/>
    </row>
    <row r="28" spans="1:13">
      <c r="A28" s="2539"/>
      <c r="B28" s="1639" t="s">
        <v>31</v>
      </c>
      <c r="C28" s="1640">
        <v>0.35483870967741937</v>
      </c>
      <c r="D28" s="1641">
        <v>44</v>
      </c>
      <c r="E28" s="1642">
        <v>0.45967741935483875</v>
      </c>
      <c r="F28" s="1641">
        <v>57</v>
      </c>
      <c r="G28" s="1642">
        <v>0.17741935483870969</v>
      </c>
      <c r="H28" s="1641">
        <v>22</v>
      </c>
      <c r="I28" s="1643">
        <v>8.0645161290322578E-3</v>
      </c>
      <c r="J28" s="1641">
        <v>1</v>
      </c>
      <c r="K28" s="1642">
        <v>1</v>
      </c>
      <c r="L28" s="1649">
        <v>124</v>
      </c>
      <c r="M28" s="1632"/>
    </row>
    <row r="29" spans="1:13">
      <c r="A29" s="2539" t="s">
        <v>523</v>
      </c>
      <c r="B29" s="1639" t="s">
        <v>34</v>
      </c>
      <c r="C29" s="1640">
        <v>0.31481481481481483</v>
      </c>
      <c r="D29" s="1641">
        <v>51</v>
      </c>
      <c r="E29" s="1642">
        <v>0.49382716049382713</v>
      </c>
      <c r="F29" s="1641">
        <v>80</v>
      </c>
      <c r="G29" s="1642">
        <v>0.16666666666666663</v>
      </c>
      <c r="H29" s="1641">
        <v>27</v>
      </c>
      <c r="I29" s="1642">
        <v>2.4691358024691357E-2</v>
      </c>
      <c r="J29" s="1641">
        <v>4</v>
      </c>
      <c r="K29" s="1642">
        <v>1</v>
      </c>
      <c r="L29" s="1649">
        <v>162</v>
      </c>
      <c r="M29" s="1632"/>
    </row>
    <row r="30" spans="1:13">
      <c r="A30" s="2539"/>
      <c r="B30" s="1639" t="s">
        <v>33</v>
      </c>
      <c r="C30" s="1640">
        <v>0.33333333333333326</v>
      </c>
      <c r="D30" s="1641">
        <v>37</v>
      </c>
      <c r="E30" s="1642">
        <v>0.44144144144144143</v>
      </c>
      <c r="F30" s="1641">
        <v>49</v>
      </c>
      <c r="G30" s="1642">
        <v>0.2162162162162162</v>
      </c>
      <c r="H30" s="1641">
        <v>24</v>
      </c>
      <c r="I30" s="1643">
        <v>9.0090090090090089E-3</v>
      </c>
      <c r="J30" s="1641">
        <v>1</v>
      </c>
      <c r="K30" s="1642">
        <v>1</v>
      </c>
      <c r="L30" s="1649">
        <v>111</v>
      </c>
      <c r="M30" s="1632"/>
    </row>
    <row r="31" spans="1:13" ht="24">
      <c r="A31" s="2539" t="s">
        <v>517</v>
      </c>
      <c r="B31" s="1639" t="s">
        <v>39</v>
      </c>
      <c r="C31" s="1640">
        <v>0.33701657458563539</v>
      </c>
      <c r="D31" s="1641">
        <v>61</v>
      </c>
      <c r="E31" s="1642">
        <v>0.48066298342541436</v>
      </c>
      <c r="F31" s="1641">
        <v>87</v>
      </c>
      <c r="G31" s="1642">
        <v>0.16574585635359113</v>
      </c>
      <c r="H31" s="1641">
        <v>30</v>
      </c>
      <c r="I31" s="1642">
        <v>1.6574585635359115E-2</v>
      </c>
      <c r="J31" s="1641">
        <v>3</v>
      </c>
      <c r="K31" s="1642">
        <v>1</v>
      </c>
      <c r="L31" s="1649">
        <v>181</v>
      </c>
      <c r="M31" s="1632"/>
    </row>
    <row r="32" spans="1:13" ht="48">
      <c r="A32" s="2539"/>
      <c r="B32" s="1639" t="s">
        <v>1665</v>
      </c>
      <c r="C32" s="1640">
        <v>0.24444444444444444</v>
      </c>
      <c r="D32" s="1641">
        <v>11</v>
      </c>
      <c r="E32" s="1642">
        <v>0.48888888888888887</v>
      </c>
      <c r="F32" s="1641">
        <v>22</v>
      </c>
      <c r="G32" s="1642">
        <v>0.24444444444444444</v>
      </c>
      <c r="H32" s="1641">
        <v>11</v>
      </c>
      <c r="I32" s="1642">
        <v>2.2222222222222223E-2</v>
      </c>
      <c r="J32" s="1641">
        <v>1</v>
      </c>
      <c r="K32" s="1642">
        <v>1</v>
      </c>
      <c r="L32" s="1649">
        <v>45</v>
      </c>
      <c r="M32" s="1632"/>
    </row>
    <row r="33" spans="1:13" ht="60">
      <c r="A33" s="2539"/>
      <c r="B33" s="1639" t="s">
        <v>1666</v>
      </c>
      <c r="C33" s="1640">
        <v>0.44444444444444442</v>
      </c>
      <c r="D33" s="1641">
        <v>16</v>
      </c>
      <c r="E33" s="1642">
        <v>0.30555555555555558</v>
      </c>
      <c r="F33" s="1641">
        <v>11</v>
      </c>
      <c r="G33" s="1642">
        <v>0.22222222222222221</v>
      </c>
      <c r="H33" s="1641">
        <v>8</v>
      </c>
      <c r="I33" s="1642">
        <v>2.7777777777777776E-2</v>
      </c>
      <c r="J33" s="1641">
        <v>1</v>
      </c>
      <c r="K33" s="1642">
        <v>1</v>
      </c>
      <c r="L33" s="1649">
        <v>36</v>
      </c>
      <c r="M33" s="1632"/>
    </row>
    <row r="34" spans="1:13" ht="24">
      <c r="A34" s="2539"/>
      <c r="B34" s="1639" t="s">
        <v>1667</v>
      </c>
      <c r="C34" s="1640">
        <v>0</v>
      </c>
      <c r="D34" s="1641">
        <v>0</v>
      </c>
      <c r="E34" s="1642">
        <v>0.81818181818181823</v>
      </c>
      <c r="F34" s="1641">
        <v>9</v>
      </c>
      <c r="G34" s="1642">
        <v>0.18181818181818182</v>
      </c>
      <c r="H34" s="1641">
        <v>2</v>
      </c>
      <c r="I34" s="1642">
        <v>0</v>
      </c>
      <c r="J34" s="1641">
        <v>0</v>
      </c>
      <c r="K34" s="1642">
        <v>1</v>
      </c>
      <c r="L34" s="1649">
        <v>11</v>
      </c>
      <c r="M34" s="1632"/>
    </row>
    <row r="35" spans="1:13" ht="24">
      <c r="A35" s="2539" t="s">
        <v>524</v>
      </c>
      <c r="B35" s="1639" t="s">
        <v>40</v>
      </c>
      <c r="C35" s="1640">
        <v>0.25714285714285712</v>
      </c>
      <c r="D35" s="1641">
        <v>27</v>
      </c>
      <c r="E35" s="1642">
        <v>0.49523809523809526</v>
      </c>
      <c r="F35" s="1641">
        <v>52</v>
      </c>
      <c r="G35" s="1642">
        <v>0.22857142857142856</v>
      </c>
      <c r="H35" s="1641">
        <v>24</v>
      </c>
      <c r="I35" s="1642">
        <v>1.9047619047619049E-2</v>
      </c>
      <c r="J35" s="1641">
        <v>2</v>
      </c>
      <c r="K35" s="1642">
        <v>1</v>
      </c>
      <c r="L35" s="1649">
        <v>105</v>
      </c>
      <c r="M35" s="1632"/>
    </row>
    <row r="36" spans="1:13" ht="24">
      <c r="A36" s="2539"/>
      <c r="B36" s="1639" t="s">
        <v>41</v>
      </c>
      <c r="C36" s="1640">
        <v>0.35955056179775285</v>
      </c>
      <c r="D36" s="1641">
        <v>32</v>
      </c>
      <c r="E36" s="1642">
        <v>0.43820224719101125</v>
      </c>
      <c r="F36" s="1641">
        <v>39</v>
      </c>
      <c r="G36" s="1642">
        <v>0.19101123595505615</v>
      </c>
      <c r="H36" s="1641">
        <v>17</v>
      </c>
      <c r="I36" s="1642">
        <v>1.1235955056179777E-2</v>
      </c>
      <c r="J36" s="1641">
        <v>1</v>
      </c>
      <c r="K36" s="1642">
        <v>1</v>
      </c>
      <c r="L36" s="1649">
        <v>89</v>
      </c>
      <c r="M36" s="1632"/>
    </row>
    <row r="37" spans="1:13" ht="36.75" thickBot="1">
      <c r="A37" s="2555"/>
      <c r="B37" s="1644" t="s">
        <v>42</v>
      </c>
      <c r="C37" s="1645">
        <v>0.36708860759493672</v>
      </c>
      <c r="D37" s="1646">
        <v>29</v>
      </c>
      <c r="E37" s="1647">
        <v>0.48101265822784811</v>
      </c>
      <c r="F37" s="1646">
        <v>38</v>
      </c>
      <c r="G37" s="1647">
        <v>0.12658227848101267</v>
      </c>
      <c r="H37" s="1646">
        <v>10</v>
      </c>
      <c r="I37" s="1647">
        <v>2.5316455696202535E-2</v>
      </c>
      <c r="J37" s="1646">
        <v>2</v>
      </c>
      <c r="K37" s="1647">
        <v>1</v>
      </c>
      <c r="L37" s="1650">
        <v>79</v>
      </c>
      <c r="M37" s="1632"/>
    </row>
  </sheetData>
  <mergeCells count="19">
    <mergeCell ref="A23:A25"/>
    <mergeCell ref="A26:A28"/>
    <mergeCell ref="A29:A30"/>
    <mergeCell ref="A31:A34"/>
    <mergeCell ref="A35:A37"/>
    <mergeCell ref="A19:A22"/>
    <mergeCell ref="A1:L1"/>
    <mergeCell ref="A2:B4"/>
    <mergeCell ref="C2:L2"/>
    <mergeCell ref="C3:D3"/>
    <mergeCell ref="E3:F3"/>
    <mergeCell ref="G3:H3"/>
    <mergeCell ref="I3:J3"/>
    <mergeCell ref="K3:L3"/>
    <mergeCell ref="A5:B5"/>
    <mergeCell ref="A6:A10"/>
    <mergeCell ref="A11:A12"/>
    <mergeCell ref="A13:A14"/>
    <mergeCell ref="A15:A18"/>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4" tint="0.39997558519241921"/>
  </sheetPr>
  <dimension ref="A2:I86"/>
  <sheetViews>
    <sheetView zoomScale="85" zoomScaleNormal="85" workbookViewId="0">
      <selection activeCell="T24" sqref="T24"/>
    </sheetView>
  </sheetViews>
  <sheetFormatPr baseColWidth="10" defaultColWidth="9.140625" defaultRowHeight="15"/>
  <cols>
    <col min="1" max="2" width="22.7109375" style="163" customWidth="1"/>
    <col min="3" max="6" width="13.5703125" style="163" customWidth="1"/>
    <col min="7" max="7" width="9.42578125" style="163" customWidth="1"/>
    <col min="8" max="8" width="10.5703125" style="163" customWidth="1"/>
    <col min="9" max="16384" width="9.140625" style="163"/>
  </cols>
  <sheetData>
    <row r="2" spans="1:8" ht="18">
      <c r="A2" s="171" t="s">
        <v>248</v>
      </c>
    </row>
    <row r="5" spans="1:8">
      <c r="A5" s="170" t="s">
        <v>250</v>
      </c>
      <c r="B5" s="163" t="s">
        <v>362</v>
      </c>
    </row>
    <row r="6" spans="1:8" ht="15.75" thickBot="1"/>
    <row r="7" spans="1:8" ht="145.5" thickTop="1">
      <c r="A7" s="2558"/>
      <c r="B7" s="2559"/>
      <c r="C7" s="1215" t="s">
        <v>1574</v>
      </c>
      <c r="D7" s="1215" t="s">
        <v>1575</v>
      </c>
      <c r="E7" s="172" t="s">
        <v>1573</v>
      </c>
      <c r="F7" s="1215" t="s">
        <v>1576</v>
      </c>
      <c r="G7" s="2562" t="s">
        <v>206</v>
      </c>
      <c r="H7" s="2563"/>
    </row>
    <row r="8" spans="1:8" ht="15.75" thickBot="1">
      <c r="A8" s="2560"/>
      <c r="B8" s="2561"/>
      <c r="C8" s="174" t="s">
        <v>252</v>
      </c>
      <c r="D8" s="174" t="s">
        <v>252</v>
      </c>
      <c r="E8" s="173" t="s">
        <v>252</v>
      </c>
      <c r="F8" s="174" t="s">
        <v>252</v>
      </c>
      <c r="G8" s="174" t="s">
        <v>252</v>
      </c>
      <c r="H8" s="175" t="s">
        <v>240</v>
      </c>
    </row>
    <row r="9" spans="1:8" ht="15" customHeight="1" thickTop="1">
      <c r="A9" s="176" t="s">
        <v>238</v>
      </c>
      <c r="B9" s="177" t="s">
        <v>65</v>
      </c>
      <c r="C9" s="179">
        <v>5.7378190255220458</v>
      </c>
      <c r="D9" s="179">
        <v>5.6287703016241286</v>
      </c>
      <c r="E9" s="178">
        <v>5.3062645011600882</v>
      </c>
      <c r="F9" s="179">
        <v>5.141531322505803</v>
      </c>
      <c r="G9" s="179">
        <v>4.8823529411764701</v>
      </c>
      <c r="H9" s="180">
        <v>434</v>
      </c>
    </row>
    <row r="10" spans="1:8" ht="27.95" customHeight="1">
      <c r="A10" s="2556" t="s">
        <v>8</v>
      </c>
      <c r="B10" s="181" t="s">
        <v>253</v>
      </c>
      <c r="C10" s="183">
        <v>5.5870445344129598</v>
      </c>
      <c r="D10" s="183">
        <v>5.4817813765182182</v>
      </c>
      <c r="E10" s="182">
        <v>5.2064777327935223</v>
      </c>
      <c r="F10" s="183">
        <v>5.2672064777327963</v>
      </c>
      <c r="G10" s="183">
        <v>4.95</v>
      </c>
      <c r="H10" s="184">
        <v>249</v>
      </c>
    </row>
    <row r="11" spans="1:8" ht="15" customHeight="1">
      <c r="A11" s="2556"/>
      <c r="B11" s="181" t="s">
        <v>254</v>
      </c>
      <c r="C11" s="183">
        <v>6.302083333333333</v>
      </c>
      <c r="D11" s="183">
        <v>6.1666666666666679</v>
      </c>
      <c r="E11" s="182">
        <v>5.6666666666666687</v>
      </c>
      <c r="F11" s="183">
        <v>5.2291666666666661</v>
      </c>
      <c r="G11" s="183">
        <v>6.0909090909090908</v>
      </c>
      <c r="H11" s="184">
        <v>97</v>
      </c>
    </row>
    <row r="12" spans="1:8" ht="15" customHeight="1">
      <c r="A12" s="2556"/>
      <c r="B12" s="181" t="s">
        <v>255</v>
      </c>
      <c r="C12" s="183">
        <v>5.5106382978723412</v>
      </c>
      <c r="D12" s="183">
        <v>5.5106382978723394</v>
      </c>
      <c r="E12" s="182">
        <v>5.0638297872340408</v>
      </c>
      <c r="F12" s="183">
        <v>4.6808510638297864</v>
      </c>
      <c r="G12" s="183">
        <v>5</v>
      </c>
      <c r="H12" s="184">
        <v>47</v>
      </c>
    </row>
    <row r="13" spans="1:8" ht="15" customHeight="1">
      <c r="A13" s="2556"/>
      <c r="B13" s="181" t="s">
        <v>256</v>
      </c>
      <c r="C13" s="183">
        <v>5.4444444444444438</v>
      </c>
      <c r="D13" s="183">
        <v>5.333333333333333</v>
      </c>
      <c r="E13" s="182">
        <v>5.1944444444444438</v>
      </c>
      <c r="F13" s="183">
        <v>4.7777777777777786</v>
      </c>
      <c r="G13" s="183">
        <v>3.1818181818181817</v>
      </c>
      <c r="H13" s="184">
        <v>36</v>
      </c>
    </row>
    <row r="14" spans="1:8" ht="15" customHeight="1">
      <c r="A14" s="2556"/>
      <c r="B14" s="181" t="s">
        <v>257</v>
      </c>
      <c r="C14" s="183">
        <v>6.6</v>
      </c>
      <c r="D14" s="183">
        <v>5.8</v>
      </c>
      <c r="E14" s="182">
        <v>6.4</v>
      </c>
      <c r="F14" s="183">
        <v>4.2</v>
      </c>
      <c r="G14" s="185">
        <v>5.666666666666667</v>
      </c>
      <c r="H14" s="184">
        <v>5</v>
      </c>
    </row>
    <row r="15" spans="1:8" ht="15" customHeight="1">
      <c r="A15" s="2556" t="s">
        <v>9</v>
      </c>
      <c r="B15" s="181" t="s">
        <v>11</v>
      </c>
      <c r="C15" s="183">
        <v>5.7303664921465955</v>
      </c>
      <c r="D15" s="183">
        <v>5.6256544502617771</v>
      </c>
      <c r="E15" s="182">
        <v>5.2984293193717313</v>
      </c>
      <c r="F15" s="183">
        <v>5.1361256544502609</v>
      </c>
      <c r="G15" s="183">
        <v>4.7894736842105283</v>
      </c>
      <c r="H15" s="184">
        <v>384</v>
      </c>
    </row>
    <row r="16" spans="1:8" ht="15" customHeight="1">
      <c r="A16" s="2556"/>
      <c r="B16" s="181" t="s">
        <v>10</v>
      </c>
      <c r="C16" s="183">
        <v>5.7959183673469399</v>
      </c>
      <c r="D16" s="183">
        <v>5.6530612244897958</v>
      </c>
      <c r="E16" s="182">
        <v>5.3673469387755119</v>
      </c>
      <c r="F16" s="183">
        <v>5.1836734693877569</v>
      </c>
      <c r="G16" s="183">
        <v>5.3636363636363642</v>
      </c>
      <c r="H16" s="184">
        <v>50</v>
      </c>
    </row>
    <row r="17" spans="1:8" ht="15" customHeight="1">
      <c r="A17" s="2556" t="s">
        <v>258</v>
      </c>
      <c r="B17" s="181" t="s">
        <v>12</v>
      </c>
      <c r="C17" s="183">
        <v>6.3913043478260896</v>
      </c>
      <c r="D17" s="183">
        <v>5.9130434782608692</v>
      </c>
      <c r="E17" s="182">
        <v>5.9130434782608692</v>
      </c>
      <c r="F17" s="183">
        <v>5.1304347826086962</v>
      </c>
      <c r="G17" s="183">
        <v>6</v>
      </c>
      <c r="H17" s="184">
        <v>23</v>
      </c>
    </row>
    <row r="18" spans="1:8" ht="57" customHeight="1">
      <c r="A18" s="2556"/>
      <c r="B18" s="181" t="s">
        <v>13</v>
      </c>
      <c r="C18" s="183">
        <v>5.7009803921568629</v>
      </c>
      <c r="D18" s="183">
        <v>5.6127450980392197</v>
      </c>
      <c r="E18" s="182">
        <v>5.2720588235294139</v>
      </c>
      <c r="F18" s="183">
        <v>5.1421568627451038</v>
      </c>
      <c r="G18" s="183">
        <v>4.8125000000000009</v>
      </c>
      <c r="H18" s="184">
        <v>410</v>
      </c>
    </row>
    <row r="19" spans="1:8" ht="15" customHeight="1">
      <c r="A19" s="2556" t="s">
        <v>14</v>
      </c>
      <c r="B19" s="181" t="s">
        <v>15</v>
      </c>
      <c r="C19" s="183">
        <v>5.835820895522386</v>
      </c>
      <c r="D19" s="183">
        <v>5.6716417910447765</v>
      </c>
      <c r="E19" s="182">
        <v>5.3432835820895503</v>
      </c>
      <c r="F19" s="183">
        <v>5.0597014925373145</v>
      </c>
      <c r="G19" s="183">
        <v>5.4</v>
      </c>
      <c r="H19" s="184">
        <v>68</v>
      </c>
    </row>
    <row r="20" spans="1:8" ht="27.95" customHeight="1">
      <c r="A20" s="2556"/>
      <c r="B20" s="181" t="s">
        <v>16</v>
      </c>
      <c r="C20" s="183">
        <v>5.7894736842105292</v>
      </c>
      <c r="D20" s="183">
        <v>5.6992481203007515</v>
      </c>
      <c r="E20" s="182">
        <v>5.4736842105263168</v>
      </c>
      <c r="F20" s="183">
        <v>5.4285714285714262</v>
      </c>
      <c r="G20" s="183">
        <v>5.185185185185186</v>
      </c>
      <c r="H20" s="184">
        <v>134</v>
      </c>
    </row>
    <row r="21" spans="1:8" ht="27.95" customHeight="1">
      <c r="A21" s="2556"/>
      <c r="B21" s="181" t="s">
        <v>17</v>
      </c>
      <c r="C21" s="183">
        <v>5.6694214876033051</v>
      </c>
      <c r="D21" s="183">
        <v>5.5785123966942152</v>
      </c>
      <c r="E21" s="182">
        <v>5.2314049586776861</v>
      </c>
      <c r="F21" s="183">
        <v>4.8016528925619832</v>
      </c>
      <c r="G21" s="183">
        <v>4.6818181818181825</v>
      </c>
      <c r="H21" s="184">
        <v>121</v>
      </c>
    </row>
    <row r="22" spans="1:8" ht="15" customHeight="1">
      <c r="A22" s="2556"/>
      <c r="B22" s="181" t="s">
        <v>18</v>
      </c>
      <c r="C22" s="183">
        <v>5.6909090909090887</v>
      </c>
      <c r="D22" s="183">
        <v>5.5727272727272741</v>
      </c>
      <c r="E22" s="182">
        <v>5.163636363636364</v>
      </c>
      <c r="F22" s="183">
        <v>5.2181818181818196</v>
      </c>
      <c r="G22" s="183">
        <v>4.4285714285714297</v>
      </c>
      <c r="H22" s="184">
        <v>111</v>
      </c>
    </row>
    <row r="23" spans="1:8" ht="15" customHeight="1">
      <c r="A23" s="2556" t="s">
        <v>19</v>
      </c>
      <c r="B23" s="181" t="s">
        <v>21</v>
      </c>
      <c r="C23" s="183">
        <v>5.6729857819905218</v>
      </c>
      <c r="D23" s="183">
        <v>5.5402843601895766</v>
      </c>
      <c r="E23" s="182">
        <v>5.345971563981041</v>
      </c>
      <c r="F23" s="183">
        <v>5.047393364928908</v>
      </c>
      <c r="G23" s="183">
        <v>5.4615384615384617</v>
      </c>
      <c r="H23" s="184">
        <v>211</v>
      </c>
    </row>
    <row r="24" spans="1:8" ht="15" customHeight="1">
      <c r="A24" s="2556"/>
      <c r="B24" s="181" t="s">
        <v>22</v>
      </c>
      <c r="C24" s="183">
        <v>5.8597560975609762</v>
      </c>
      <c r="D24" s="183">
        <v>5.8658536585365848</v>
      </c>
      <c r="E24" s="182">
        <v>5.4207317073170769</v>
      </c>
      <c r="F24" s="183">
        <v>5.3719512195121935</v>
      </c>
      <c r="G24" s="183">
        <v>4.4642857142857135</v>
      </c>
      <c r="H24" s="184">
        <v>164</v>
      </c>
    </row>
    <row r="25" spans="1:8" ht="27.95" customHeight="1">
      <c r="A25" s="2556"/>
      <c r="B25" s="181" t="s">
        <v>20</v>
      </c>
      <c r="C25" s="183">
        <v>5.7659574468085095</v>
      </c>
      <c r="D25" s="183">
        <v>5.4042553191489349</v>
      </c>
      <c r="E25" s="182">
        <v>4.8936170212765964</v>
      </c>
      <c r="F25" s="183">
        <v>4.7659574468085086</v>
      </c>
      <c r="G25" s="183">
        <v>5.2</v>
      </c>
      <c r="H25" s="184">
        <v>47</v>
      </c>
    </row>
    <row r="26" spans="1:8" ht="15" customHeight="1">
      <c r="A26" s="2556"/>
      <c r="B26" s="181" t="s">
        <v>23</v>
      </c>
      <c r="C26" s="183">
        <v>4.8888888888888893</v>
      </c>
      <c r="D26" s="183">
        <v>4.5555555555555554</v>
      </c>
      <c r="E26" s="182">
        <v>4.4444444444444446</v>
      </c>
      <c r="F26" s="183">
        <v>5.1111111111111107</v>
      </c>
      <c r="G26" s="185">
        <v>3.25</v>
      </c>
      <c r="H26" s="184">
        <v>9</v>
      </c>
    </row>
    <row r="27" spans="1:8" ht="15" customHeight="1">
      <c r="A27" s="2556" t="s">
        <v>24</v>
      </c>
      <c r="B27" s="181" t="s">
        <v>25</v>
      </c>
      <c r="C27" s="183">
        <v>5.7603305785124004</v>
      </c>
      <c r="D27" s="183">
        <v>5.6831955922864976</v>
      </c>
      <c r="E27" s="182">
        <v>5.3884297520661146</v>
      </c>
      <c r="F27" s="183">
        <v>5.1845730027548225</v>
      </c>
      <c r="G27" s="183">
        <v>4.9056603773584939</v>
      </c>
      <c r="H27" s="184">
        <v>364</v>
      </c>
    </row>
    <row r="28" spans="1:8" ht="15" customHeight="1">
      <c r="A28" s="2556"/>
      <c r="B28" s="181" t="s">
        <v>26</v>
      </c>
      <c r="C28" s="183">
        <v>5.7142857142857135</v>
      </c>
      <c r="D28" s="183">
        <v>5.408163265306122</v>
      </c>
      <c r="E28" s="182">
        <v>4.7959183673469372</v>
      </c>
      <c r="F28" s="183">
        <v>4.7551020408163254</v>
      </c>
      <c r="G28" s="183">
        <v>5.3636363636363633</v>
      </c>
      <c r="H28" s="184">
        <v>50</v>
      </c>
    </row>
    <row r="29" spans="1:8" ht="15" customHeight="1">
      <c r="A29" s="2556"/>
      <c r="B29" s="181" t="s">
        <v>27</v>
      </c>
      <c r="C29" s="183">
        <v>5.3684210526315779</v>
      </c>
      <c r="D29" s="183">
        <v>5.1578947368421044</v>
      </c>
      <c r="E29" s="182">
        <v>5.0526315789473681</v>
      </c>
      <c r="F29" s="183">
        <v>5.3157894736842097</v>
      </c>
      <c r="G29" s="183">
        <v>3.25</v>
      </c>
      <c r="H29" s="184">
        <v>20</v>
      </c>
    </row>
    <row r="30" spans="1:8" ht="15" customHeight="1">
      <c r="A30" s="2556" t="s">
        <v>28</v>
      </c>
      <c r="B30" s="181" t="s">
        <v>29</v>
      </c>
      <c r="C30" s="183">
        <v>5.6829268292682924</v>
      </c>
      <c r="D30" s="183">
        <v>5.4780487804878062</v>
      </c>
      <c r="E30" s="182">
        <v>5.1902439024390263</v>
      </c>
      <c r="F30" s="183">
        <v>4.9121951219512203</v>
      </c>
      <c r="G30" s="183">
        <v>4.9565217391304355</v>
      </c>
      <c r="H30" s="184">
        <v>207</v>
      </c>
    </row>
    <row r="31" spans="1:8" ht="15" customHeight="1">
      <c r="A31" s="2556"/>
      <c r="B31" s="181" t="s">
        <v>30</v>
      </c>
      <c r="C31" s="183">
        <v>5.5</v>
      </c>
      <c r="D31" s="183">
        <v>5.25</v>
      </c>
      <c r="E31" s="182">
        <v>5.1875</v>
      </c>
      <c r="F31" s="183">
        <v>5.0625</v>
      </c>
      <c r="G31" s="183">
        <v>4</v>
      </c>
      <c r="H31" s="184">
        <v>16</v>
      </c>
    </row>
    <row r="32" spans="1:8" ht="15" customHeight="1">
      <c r="A32" s="2556"/>
      <c r="B32" s="181" t="s">
        <v>31</v>
      </c>
      <c r="C32" s="183">
        <v>5.8095238095238084</v>
      </c>
      <c r="D32" s="183">
        <v>5.8047619047619046</v>
      </c>
      <c r="E32" s="182">
        <v>5.428571428571427</v>
      </c>
      <c r="F32" s="183">
        <v>5.371428571428571</v>
      </c>
      <c r="G32" s="183">
        <v>4.926829268292682</v>
      </c>
      <c r="H32" s="184">
        <v>211</v>
      </c>
    </row>
    <row r="33" spans="1:8" ht="15" customHeight="1">
      <c r="A33" s="2556" t="s">
        <v>32</v>
      </c>
      <c r="B33" s="181" t="s">
        <v>34</v>
      </c>
      <c r="C33" s="183">
        <v>5.9227941176470535</v>
      </c>
      <c r="D33" s="183">
        <v>5.8345588235294086</v>
      </c>
      <c r="E33" s="182">
        <v>5.4669117647058822</v>
      </c>
      <c r="F33" s="183">
        <v>5.2389705882352944</v>
      </c>
      <c r="G33" s="183">
        <v>5.2325581395348832</v>
      </c>
      <c r="H33" s="184">
        <v>272</v>
      </c>
    </row>
    <row r="34" spans="1:8" ht="15" customHeight="1">
      <c r="A34" s="2556"/>
      <c r="B34" s="181" t="s">
        <v>33</v>
      </c>
      <c r="C34" s="183">
        <v>5.4213836477987405</v>
      </c>
      <c r="D34" s="183">
        <v>5.2767295597484276</v>
      </c>
      <c r="E34" s="182">
        <v>5.0314465408805011</v>
      </c>
      <c r="F34" s="183">
        <v>4.9748427672955993</v>
      </c>
      <c r="G34" s="183">
        <v>4.28</v>
      </c>
      <c r="H34" s="184">
        <v>159</v>
      </c>
    </row>
    <row r="35" spans="1:8" ht="15" customHeight="1">
      <c r="A35" s="2556" t="s">
        <v>35</v>
      </c>
      <c r="B35" s="181" t="s">
        <v>39</v>
      </c>
      <c r="C35" s="183">
        <v>5.7846715328467155</v>
      </c>
      <c r="D35" s="183">
        <v>5.7007299270073029</v>
      </c>
      <c r="E35" s="182">
        <v>5.3686131386861335</v>
      </c>
      <c r="F35" s="183">
        <v>5.1459854014598552</v>
      </c>
      <c r="G35" s="183">
        <v>5.3170731707317076</v>
      </c>
      <c r="H35" s="184">
        <v>276</v>
      </c>
    </row>
    <row r="36" spans="1:8" ht="15" customHeight="1">
      <c r="A36" s="2556"/>
      <c r="B36" s="181" t="s">
        <v>36</v>
      </c>
      <c r="C36" s="183">
        <v>5.6976744186046524</v>
      </c>
      <c r="D36" s="183">
        <v>5.5581395348837193</v>
      </c>
      <c r="E36" s="182">
        <v>5.1279069767441872</v>
      </c>
      <c r="F36" s="183">
        <v>5.1162790697674403</v>
      </c>
      <c r="G36" s="183">
        <v>3.9285714285714288</v>
      </c>
      <c r="H36" s="184">
        <v>86</v>
      </c>
    </row>
    <row r="37" spans="1:8" ht="27.95" customHeight="1">
      <c r="A37" s="2556"/>
      <c r="B37" s="181" t="s">
        <v>37</v>
      </c>
      <c r="C37" s="183">
        <v>5.5106382978723412</v>
      </c>
      <c r="D37" s="183">
        <v>5.3191489361702136</v>
      </c>
      <c r="E37" s="182">
        <v>5.0638297872340416</v>
      </c>
      <c r="F37" s="183">
        <v>5.1063829787234027</v>
      </c>
      <c r="G37" s="183">
        <v>5</v>
      </c>
      <c r="H37" s="184">
        <v>48</v>
      </c>
    </row>
    <row r="38" spans="1:8" ht="15" customHeight="1">
      <c r="A38" s="2556"/>
      <c r="B38" s="181" t="s">
        <v>38</v>
      </c>
      <c r="C38" s="183">
        <v>5.7916666666666661</v>
      </c>
      <c r="D38" s="183">
        <v>5.6666666666666679</v>
      </c>
      <c r="E38" s="182">
        <v>5.7083333333333339</v>
      </c>
      <c r="F38" s="183">
        <v>5.25</v>
      </c>
      <c r="G38" s="183">
        <v>3</v>
      </c>
      <c r="H38" s="184">
        <v>24</v>
      </c>
    </row>
    <row r="39" spans="1:8" ht="24.95" customHeight="1">
      <c r="A39" s="2556" t="s">
        <v>241</v>
      </c>
      <c r="B39" s="181" t="s">
        <v>40</v>
      </c>
      <c r="C39" s="183">
        <v>5.6227544910179645</v>
      </c>
      <c r="D39" s="183">
        <v>5.5508982035928174</v>
      </c>
      <c r="E39" s="182">
        <v>5.227544910179641</v>
      </c>
      <c r="F39" s="183">
        <v>4.9760479041916152</v>
      </c>
      <c r="G39" s="183">
        <v>4.870967741935484</v>
      </c>
      <c r="H39" s="184">
        <v>167</v>
      </c>
    </row>
    <row r="40" spans="1:8" ht="24.95" customHeight="1">
      <c r="A40" s="2556"/>
      <c r="B40" s="181" t="s">
        <v>41</v>
      </c>
      <c r="C40" s="183">
        <v>5.8540145985401439</v>
      </c>
      <c r="D40" s="183">
        <v>5.6642335766423368</v>
      </c>
      <c r="E40" s="182">
        <v>5.3357664233576658</v>
      </c>
      <c r="F40" s="183">
        <v>5.2408759124087618</v>
      </c>
      <c r="G40" s="183">
        <v>4.8399999999999981</v>
      </c>
      <c r="H40" s="184">
        <v>137</v>
      </c>
    </row>
    <row r="41" spans="1:8" ht="24.95" customHeight="1" thickBot="1">
      <c r="A41" s="2557"/>
      <c r="B41" s="186" t="s">
        <v>42</v>
      </c>
      <c r="C41" s="188">
        <v>5.7637795275590555</v>
      </c>
      <c r="D41" s="188">
        <v>5.6929133858267713</v>
      </c>
      <c r="E41" s="187">
        <v>5.3779527559055147</v>
      </c>
      <c r="F41" s="188">
        <v>5.2519685039370092</v>
      </c>
      <c r="G41" s="188">
        <v>5</v>
      </c>
      <c r="H41" s="189">
        <v>128</v>
      </c>
    </row>
    <row r="42" spans="1:8" ht="15.75" thickTop="1"/>
    <row r="45" spans="1:8">
      <c r="A45" s="170" t="s">
        <v>44</v>
      </c>
    </row>
    <row r="46" spans="1:8">
      <c r="A46" s="170" t="s">
        <v>45</v>
      </c>
    </row>
    <row r="47" spans="1:8">
      <c r="A47" s="170" t="s">
        <v>46</v>
      </c>
    </row>
    <row r="48" spans="1:8">
      <c r="A48" s="170" t="s">
        <v>47</v>
      </c>
    </row>
    <row r="49" spans="1:9">
      <c r="A49" s="170" t="s">
        <v>207</v>
      </c>
    </row>
    <row r="51" spans="1:9" ht="15.75" thickBot="1"/>
    <row r="52" spans="1:9" ht="181.5" thickTop="1">
      <c r="A52" s="2564" t="s">
        <v>183</v>
      </c>
      <c r="B52" s="2564"/>
      <c r="C52" s="987" t="s">
        <v>1295</v>
      </c>
      <c r="D52" s="987" t="s">
        <v>1296</v>
      </c>
      <c r="E52" s="987" t="s">
        <v>1294</v>
      </c>
      <c r="F52" s="987" t="s">
        <v>1297</v>
      </c>
      <c r="G52" s="2566" t="s">
        <v>206</v>
      </c>
      <c r="H52" s="2566"/>
      <c r="I52" s="988"/>
    </row>
    <row r="53" spans="1:9" ht="15.75" thickBot="1">
      <c r="A53" s="2565"/>
      <c r="B53" s="2565"/>
      <c r="C53" s="989" t="s">
        <v>648</v>
      </c>
      <c r="D53" s="989" t="s">
        <v>648</v>
      </c>
      <c r="E53" s="989" t="s">
        <v>648</v>
      </c>
      <c r="F53" s="989" t="s">
        <v>648</v>
      </c>
      <c r="G53" s="989" t="s">
        <v>648</v>
      </c>
      <c r="H53" s="989" t="s">
        <v>519</v>
      </c>
      <c r="I53" s="988"/>
    </row>
    <row r="54" spans="1:9" ht="15.75" thickTop="1">
      <c r="A54" s="990" t="s">
        <v>392</v>
      </c>
      <c r="B54" s="991" t="s">
        <v>65</v>
      </c>
      <c r="C54" s="992">
        <v>5.7378190255220458</v>
      </c>
      <c r="D54" s="992">
        <v>5.6287703016241286</v>
      </c>
      <c r="E54" s="992">
        <v>5.3062645011600882</v>
      </c>
      <c r="F54" s="992">
        <v>5.141531322505803</v>
      </c>
      <c r="G54" s="992">
        <v>4.8823529411764701</v>
      </c>
      <c r="H54" s="993">
        <v>434</v>
      </c>
      <c r="I54" s="988"/>
    </row>
    <row r="55" spans="1:9" ht="24">
      <c r="A55" s="2567" t="s">
        <v>8</v>
      </c>
      <c r="B55" s="994" t="s">
        <v>397</v>
      </c>
      <c r="C55" s="995">
        <v>5.5870445344129598</v>
      </c>
      <c r="D55" s="995">
        <v>5.4817813765182182</v>
      </c>
      <c r="E55" s="995">
        <v>5.2064777327935223</v>
      </c>
      <c r="F55" s="995">
        <v>5.2672064777327963</v>
      </c>
      <c r="G55" s="995">
        <v>4.95</v>
      </c>
      <c r="H55" s="996">
        <v>249</v>
      </c>
      <c r="I55" s="988"/>
    </row>
    <row r="56" spans="1:9">
      <c r="A56" s="2567"/>
      <c r="B56" s="994" t="s">
        <v>395</v>
      </c>
      <c r="C56" s="995">
        <v>6.302083333333333</v>
      </c>
      <c r="D56" s="995">
        <v>6.1666666666666679</v>
      </c>
      <c r="E56" s="995">
        <v>5.6666666666666687</v>
      </c>
      <c r="F56" s="995">
        <v>5.2291666666666661</v>
      </c>
      <c r="G56" s="995">
        <v>6.0909090909090908</v>
      </c>
      <c r="H56" s="996">
        <v>97</v>
      </c>
      <c r="I56" s="988"/>
    </row>
    <row r="57" spans="1:9">
      <c r="A57" s="2567"/>
      <c r="B57" s="994" t="s">
        <v>393</v>
      </c>
      <c r="C57" s="995">
        <v>5.5106382978723412</v>
      </c>
      <c r="D57" s="995">
        <v>5.5106382978723394</v>
      </c>
      <c r="E57" s="995">
        <v>5.0638297872340408</v>
      </c>
      <c r="F57" s="995">
        <v>4.6808510638297864</v>
      </c>
      <c r="G57" s="995">
        <v>5</v>
      </c>
      <c r="H57" s="996">
        <v>47</v>
      </c>
      <c r="I57" s="988"/>
    </row>
    <row r="58" spans="1:9">
      <c r="A58" s="2567"/>
      <c r="B58" s="994" t="s">
        <v>394</v>
      </c>
      <c r="C58" s="995">
        <v>5.4444444444444438</v>
      </c>
      <c r="D58" s="995">
        <v>5.333333333333333</v>
      </c>
      <c r="E58" s="995">
        <v>5.1944444444444438</v>
      </c>
      <c r="F58" s="995">
        <v>4.7777777777777786</v>
      </c>
      <c r="G58" s="995">
        <v>3.1818181818181817</v>
      </c>
      <c r="H58" s="996">
        <v>36</v>
      </c>
      <c r="I58" s="988"/>
    </row>
    <row r="59" spans="1:9">
      <c r="A59" s="2567"/>
      <c r="B59" s="994" t="s">
        <v>396</v>
      </c>
      <c r="C59" s="995">
        <v>6.6</v>
      </c>
      <c r="D59" s="995">
        <v>5.8</v>
      </c>
      <c r="E59" s="995">
        <v>6.4</v>
      </c>
      <c r="F59" s="995">
        <v>4.2</v>
      </c>
      <c r="G59" s="995">
        <v>5.666666666666667</v>
      </c>
      <c r="H59" s="996">
        <v>5</v>
      </c>
      <c r="I59" s="988"/>
    </row>
    <row r="60" spans="1:9">
      <c r="A60" s="2567" t="s">
        <v>9</v>
      </c>
      <c r="B60" s="994" t="s">
        <v>11</v>
      </c>
      <c r="C60" s="995">
        <v>5.7303664921465955</v>
      </c>
      <c r="D60" s="995">
        <v>5.6256544502617771</v>
      </c>
      <c r="E60" s="995">
        <v>5.2984293193717313</v>
      </c>
      <c r="F60" s="995">
        <v>5.1361256544502609</v>
      </c>
      <c r="G60" s="995">
        <v>4.7894736842105283</v>
      </c>
      <c r="H60" s="996">
        <v>384</v>
      </c>
      <c r="I60" s="988"/>
    </row>
    <row r="61" spans="1:9">
      <c r="A61" s="2567"/>
      <c r="B61" s="994" t="s">
        <v>10</v>
      </c>
      <c r="C61" s="995">
        <v>5.7959183673469399</v>
      </c>
      <c r="D61" s="995">
        <v>5.6530612244897958</v>
      </c>
      <c r="E61" s="995">
        <v>5.3673469387755119</v>
      </c>
      <c r="F61" s="995">
        <v>5.1836734693877569</v>
      </c>
      <c r="G61" s="995">
        <v>5.3636363636363642</v>
      </c>
      <c r="H61" s="996">
        <v>50</v>
      </c>
      <c r="I61" s="988"/>
    </row>
    <row r="62" spans="1:9">
      <c r="A62" s="2567" t="s">
        <v>521</v>
      </c>
      <c r="B62" s="994" t="s">
        <v>12</v>
      </c>
      <c r="C62" s="995">
        <v>6.3913043478260896</v>
      </c>
      <c r="D62" s="995">
        <v>5.9130434782608692</v>
      </c>
      <c r="E62" s="995">
        <v>5.9130434782608692</v>
      </c>
      <c r="F62" s="995">
        <v>5.1304347826086962</v>
      </c>
      <c r="G62" s="995">
        <v>6</v>
      </c>
      <c r="H62" s="996">
        <v>23</v>
      </c>
      <c r="I62" s="988"/>
    </row>
    <row r="63" spans="1:9" ht="48">
      <c r="A63" s="2567"/>
      <c r="B63" s="994" t="s">
        <v>13</v>
      </c>
      <c r="C63" s="995">
        <v>5.7009803921568629</v>
      </c>
      <c r="D63" s="995">
        <v>5.6127450980392197</v>
      </c>
      <c r="E63" s="995">
        <v>5.2720588235294139</v>
      </c>
      <c r="F63" s="995">
        <v>5.1421568627451038</v>
      </c>
      <c r="G63" s="995">
        <v>4.8125000000000009</v>
      </c>
      <c r="H63" s="996">
        <v>410</v>
      </c>
      <c r="I63" s="988"/>
    </row>
    <row r="64" spans="1:9">
      <c r="A64" s="2567" t="s">
        <v>14</v>
      </c>
      <c r="B64" s="994" t="s">
        <v>15</v>
      </c>
      <c r="C64" s="995">
        <v>5.835820895522386</v>
      </c>
      <c r="D64" s="995">
        <v>5.6716417910447765</v>
      </c>
      <c r="E64" s="995">
        <v>5.3432835820895503</v>
      </c>
      <c r="F64" s="995">
        <v>5.0597014925373145</v>
      </c>
      <c r="G64" s="995">
        <v>5.4</v>
      </c>
      <c r="H64" s="996">
        <v>68</v>
      </c>
      <c r="I64" s="988"/>
    </row>
    <row r="65" spans="1:9" ht="24">
      <c r="A65" s="2567"/>
      <c r="B65" s="994" t="s">
        <v>16</v>
      </c>
      <c r="C65" s="995">
        <v>5.7894736842105292</v>
      </c>
      <c r="D65" s="995">
        <v>5.6992481203007515</v>
      </c>
      <c r="E65" s="995">
        <v>5.4736842105263168</v>
      </c>
      <c r="F65" s="995">
        <v>5.4285714285714262</v>
      </c>
      <c r="G65" s="995">
        <v>5.185185185185186</v>
      </c>
      <c r="H65" s="996">
        <v>134</v>
      </c>
      <c r="I65" s="988"/>
    </row>
    <row r="66" spans="1:9" ht="24">
      <c r="A66" s="2567"/>
      <c r="B66" s="994" t="s">
        <v>17</v>
      </c>
      <c r="C66" s="995">
        <v>5.6694214876033051</v>
      </c>
      <c r="D66" s="995">
        <v>5.5785123966942152</v>
      </c>
      <c r="E66" s="995">
        <v>5.2314049586776861</v>
      </c>
      <c r="F66" s="995">
        <v>4.8016528925619832</v>
      </c>
      <c r="G66" s="995">
        <v>4.6818181818181825</v>
      </c>
      <c r="H66" s="996">
        <v>121</v>
      </c>
      <c r="I66" s="988"/>
    </row>
    <row r="67" spans="1:9">
      <c r="A67" s="2567"/>
      <c r="B67" s="994" t="s">
        <v>18</v>
      </c>
      <c r="C67" s="995">
        <v>5.6909090909090887</v>
      </c>
      <c r="D67" s="995">
        <v>5.5727272727272741</v>
      </c>
      <c r="E67" s="995">
        <v>5.163636363636364</v>
      </c>
      <c r="F67" s="995">
        <v>5.2181818181818196</v>
      </c>
      <c r="G67" s="995">
        <v>4.4285714285714297</v>
      </c>
      <c r="H67" s="996">
        <v>111</v>
      </c>
      <c r="I67" s="988"/>
    </row>
    <row r="68" spans="1:9">
      <c r="A68" s="2567" t="s">
        <v>525</v>
      </c>
      <c r="B68" s="994" t="s">
        <v>223</v>
      </c>
      <c r="C68" s="995">
        <v>5.6729857819905218</v>
      </c>
      <c r="D68" s="995">
        <v>5.5402843601895766</v>
      </c>
      <c r="E68" s="995">
        <v>5.345971563981041</v>
      </c>
      <c r="F68" s="995">
        <v>5.047393364928908</v>
      </c>
      <c r="G68" s="995">
        <v>5.4615384615384617</v>
      </c>
      <c r="H68" s="996">
        <v>211</v>
      </c>
      <c r="I68" s="988"/>
    </row>
    <row r="69" spans="1:9">
      <c r="A69" s="2567"/>
      <c r="B69" s="994" t="s">
        <v>27</v>
      </c>
      <c r="C69" s="995">
        <v>5.8597560975609762</v>
      </c>
      <c r="D69" s="995">
        <v>5.8658536585365848</v>
      </c>
      <c r="E69" s="995">
        <v>5.4207317073170769</v>
      </c>
      <c r="F69" s="995">
        <v>5.3719512195121935</v>
      </c>
      <c r="G69" s="995">
        <v>4.4642857142857135</v>
      </c>
      <c r="H69" s="996">
        <v>164</v>
      </c>
      <c r="I69" s="988"/>
    </row>
    <row r="70" spans="1:9">
      <c r="A70" s="2567"/>
      <c r="B70" s="994" t="s">
        <v>526</v>
      </c>
      <c r="C70" s="995">
        <v>5.7659574468085095</v>
      </c>
      <c r="D70" s="995">
        <v>5.4042553191489349</v>
      </c>
      <c r="E70" s="995">
        <v>4.8936170212765964</v>
      </c>
      <c r="F70" s="995">
        <v>4.7659574468085086</v>
      </c>
      <c r="G70" s="995">
        <v>5.2</v>
      </c>
      <c r="H70" s="996">
        <v>47</v>
      </c>
      <c r="I70" s="988"/>
    </row>
    <row r="71" spans="1:9">
      <c r="A71" s="2567"/>
      <c r="B71" s="994" t="s">
        <v>527</v>
      </c>
      <c r="C71" s="995">
        <v>4.8888888888888893</v>
      </c>
      <c r="D71" s="995">
        <v>4.5555555555555554</v>
      </c>
      <c r="E71" s="995">
        <v>4.4444444444444446</v>
      </c>
      <c r="F71" s="995">
        <v>5.1111111111111107</v>
      </c>
      <c r="G71" s="995">
        <v>3.25</v>
      </c>
      <c r="H71" s="996">
        <v>9</v>
      </c>
      <c r="I71" s="988"/>
    </row>
    <row r="72" spans="1:9">
      <c r="A72" s="2567" t="s">
        <v>24</v>
      </c>
      <c r="B72" s="994" t="s">
        <v>27</v>
      </c>
      <c r="C72" s="995">
        <v>5.7603305785124004</v>
      </c>
      <c r="D72" s="995">
        <v>5.6831955922864976</v>
      </c>
      <c r="E72" s="995">
        <v>5.3884297520661146</v>
      </c>
      <c r="F72" s="995">
        <v>5.1845730027548225</v>
      </c>
      <c r="G72" s="995">
        <v>4.9056603773584939</v>
      </c>
      <c r="H72" s="996">
        <v>364</v>
      </c>
      <c r="I72" s="988"/>
    </row>
    <row r="73" spans="1:9">
      <c r="A73" s="2567"/>
      <c r="B73" s="994" t="s">
        <v>26</v>
      </c>
      <c r="C73" s="995">
        <v>5.7142857142857135</v>
      </c>
      <c r="D73" s="995">
        <v>5.408163265306122</v>
      </c>
      <c r="E73" s="995">
        <v>4.7959183673469372</v>
      </c>
      <c r="F73" s="995">
        <v>4.7551020408163254</v>
      </c>
      <c r="G73" s="995">
        <v>5.3636363636363633</v>
      </c>
      <c r="H73" s="996">
        <v>50</v>
      </c>
      <c r="I73" s="988"/>
    </row>
    <row r="74" spans="1:9">
      <c r="A74" s="2567"/>
      <c r="B74" s="994" t="s">
        <v>25</v>
      </c>
      <c r="C74" s="995">
        <v>5.3684210526315779</v>
      </c>
      <c r="D74" s="995">
        <v>5.1578947368421044</v>
      </c>
      <c r="E74" s="995">
        <v>5.0526315789473681</v>
      </c>
      <c r="F74" s="995">
        <v>5.3157894736842097</v>
      </c>
      <c r="G74" s="995">
        <v>3.25</v>
      </c>
      <c r="H74" s="996">
        <v>20</v>
      </c>
      <c r="I74" s="988"/>
    </row>
    <row r="75" spans="1:9">
      <c r="A75" s="2567" t="s">
        <v>522</v>
      </c>
      <c r="B75" s="994" t="s">
        <v>29</v>
      </c>
      <c r="C75" s="995">
        <v>5.6829268292682924</v>
      </c>
      <c r="D75" s="995">
        <v>5.4780487804878062</v>
      </c>
      <c r="E75" s="995">
        <v>5.1902439024390263</v>
      </c>
      <c r="F75" s="995">
        <v>4.9121951219512203</v>
      </c>
      <c r="G75" s="995">
        <v>4.9565217391304355</v>
      </c>
      <c r="H75" s="996">
        <v>207</v>
      </c>
      <c r="I75" s="988"/>
    </row>
    <row r="76" spans="1:9">
      <c r="A76" s="2567"/>
      <c r="B76" s="994" t="s">
        <v>30</v>
      </c>
      <c r="C76" s="995">
        <v>5.5</v>
      </c>
      <c r="D76" s="995">
        <v>5.25</v>
      </c>
      <c r="E76" s="995">
        <v>5.1875</v>
      </c>
      <c r="F76" s="995">
        <v>5.0625</v>
      </c>
      <c r="G76" s="995">
        <v>4</v>
      </c>
      <c r="H76" s="996">
        <v>16</v>
      </c>
      <c r="I76" s="988"/>
    </row>
    <row r="77" spans="1:9">
      <c r="A77" s="2567"/>
      <c r="B77" s="994" t="s">
        <v>31</v>
      </c>
      <c r="C77" s="995">
        <v>5.8095238095238084</v>
      </c>
      <c r="D77" s="995">
        <v>5.8047619047619046</v>
      </c>
      <c r="E77" s="995">
        <v>5.428571428571427</v>
      </c>
      <c r="F77" s="995">
        <v>5.371428571428571</v>
      </c>
      <c r="G77" s="995">
        <v>4.926829268292682</v>
      </c>
      <c r="H77" s="996">
        <v>211</v>
      </c>
      <c r="I77" s="988"/>
    </row>
    <row r="78" spans="1:9">
      <c r="A78" s="2567" t="s">
        <v>523</v>
      </c>
      <c r="B78" s="994" t="s">
        <v>34</v>
      </c>
      <c r="C78" s="995">
        <v>5.9227941176470535</v>
      </c>
      <c r="D78" s="995">
        <v>5.8345588235294086</v>
      </c>
      <c r="E78" s="995">
        <v>5.4669117647058822</v>
      </c>
      <c r="F78" s="995">
        <v>5.2389705882352944</v>
      </c>
      <c r="G78" s="995">
        <v>5.2325581395348832</v>
      </c>
      <c r="H78" s="996">
        <v>272</v>
      </c>
      <c r="I78" s="988"/>
    </row>
    <row r="79" spans="1:9">
      <c r="A79" s="2567"/>
      <c r="B79" s="994" t="s">
        <v>33</v>
      </c>
      <c r="C79" s="995">
        <v>5.4213836477987405</v>
      </c>
      <c r="D79" s="995">
        <v>5.2767295597484276</v>
      </c>
      <c r="E79" s="995">
        <v>5.0314465408805011</v>
      </c>
      <c r="F79" s="995">
        <v>4.9748427672955993</v>
      </c>
      <c r="G79" s="995">
        <v>4.28</v>
      </c>
      <c r="H79" s="996">
        <v>159</v>
      </c>
      <c r="I79" s="988"/>
    </row>
    <row r="80" spans="1:9">
      <c r="A80" s="2567" t="s">
        <v>517</v>
      </c>
      <c r="B80" s="994" t="s">
        <v>39</v>
      </c>
      <c r="C80" s="995">
        <v>5.7846715328467155</v>
      </c>
      <c r="D80" s="995">
        <v>5.7007299270073029</v>
      </c>
      <c r="E80" s="995">
        <v>5.3686131386861335</v>
      </c>
      <c r="F80" s="995">
        <v>5.1459854014598552</v>
      </c>
      <c r="G80" s="995">
        <v>5.3170731707317076</v>
      </c>
      <c r="H80" s="996">
        <v>276</v>
      </c>
      <c r="I80" s="988"/>
    </row>
    <row r="81" spans="1:9">
      <c r="A81" s="2567"/>
      <c r="B81" s="994" t="s">
        <v>36</v>
      </c>
      <c r="C81" s="995">
        <v>5.6976744186046524</v>
      </c>
      <c r="D81" s="995">
        <v>5.5581395348837193</v>
      </c>
      <c r="E81" s="995">
        <v>5.1279069767441872</v>
      </c>
      <c r="F81" s="995">
        <v>5.1162790697674403</v>
      </c>
      <c r="G81" s="995">
        <v>3.9285714285714288</v>
      </c>
      <c r="H81" s="996">
        <v>86</v>
      </c>
      <c r="I81" s="988"/>
    </row>
    <row r="82" spans="1:9" ht="24">
      <c r="A82" s="2567"/>
      <c r="B82" s="994" t="s">
        <v>37</v>
      </c>
      <c r="C82" s="995">
        <v>5.5106382978723412</v>
      </c>
      <c r="D82" s="995">
        <v>5.3191489361702136</v>
      </c>
      <c r="E82" s="995">
        <v>5.0638297872340416</v>
      </c>
      <c r="F82" s="995">
        <v>5.1063829787234027</v>
      </c>
      <c r="G82" s="995">
        <v>5</v>
      </c>
      <c r="H82" s="996">
        <v>48</v>
      </c>
      <c r="I82" s="988"/>
    </row>
    <row r="83" spans="1:9">
      <c r="A83" s="2567"/>
      <c r="B83" s="994" t="s">
        <v>38</v>
      </c>
      <c r="C83" s="995">
        <v>5.7916666666666661</v>
      </c>
      <c r="D83" s="995">
        <v>5.6666666666666679</v>
      </c>
      <c r="E83" s="995">
        <v>5.7083333333333339</v>
      </c>
      <c r="F83" s="995">
        <v>5.25</v>
      </c>
      <c r="G83" s="995">
        <v>3</v>
      </c>
      <c r="H83" s="996">
        <v>24</v>
      </c>
      <c r="I83" s="988"/>
    </row>
    <row r="84" spans="1:9">
      <c r="A84" s="2567" t="s">
        <v>524</v>
      </c>
      <c r="B84" s="994" t="s">
        <v>40</v>
      </c>
      <c r="C84" s="995">
        <v>5.6227544910179645</v>
      </c>
      <c r="D84" s="995">
        <v>5.5508982035928174</v>
      </c>
      <c r="E84" s="995">
        <v>5.227544910179641</v>
      </c>
      <c r="F84" s="995">
        <v>4.9760479041916152</v>
      </c>
      <c r="G84" s="995">
        <v>4.870967741935484</v>
      </c>
      <c r="H84" s="996">
        <v>167</v>
      </c>
      <c r="I84" s="988"/>
    </row>
    <row r="85" spans="1:9">
      <c r="A85" s="2567"/>
      <c r="B85" s="994" t="s">
        <v>41</v>
      </c>
      <c r="C85" s="995">
        <v>5.8540145985401439</v>
      </c>
      <c r="D85" s="995">
        <v>5.6642335766423368</v>
      </c>
      <c r="E85" s="995">
        <v>5.3357664233576658</v>
      </c>
      <c r="F85" s="995">
        <v>5.2408759124087618</v>
      </c>
      <c r="G85" s="995">
        <v>4.8399999999999981</v>
      </c>
      <c r="H85" s="996">
        <v>137</v>
      </c>
      <c r="I85" s="988"/>
    </row>
    <row r="86" spans="1:9" ht="15.75" thickBot="1">
      <c r="A86" s="2568"/>
      <c r="B86" s="997" t="s">
        <v>42</v>
      </c>
      <c r="C86" s="998">
        <v>5.7637795275590555</v>
      </c>
      <c r="D86" s="998">
        <v>5.6929133858267713</v>
      </c>
      <c r="E86" s="998">
        <v>5.3779527559055147</v>
      </c>
      <c r="F86" s="998">
        <v>5.2519685039370092</v>
      </c>
      <c r="G86" s="998">
        <v>5</v>
      </c>
      <c r="H86" s="999">
        <v>128</v>
      </c>
      <c r="I86" s="988"/>
    </row>
  </sheetData>
  <sortState ref="B23:J26">
    <sortCondition descending="1" ref="H23:H26"/>
  </sortState>
  <mergeCells count="24">
    <mergeCell ref="A80:A83"/>
    <mergeCell ref="A84:A86"/>
    <mergeCell ref="A64:A67"/>
    <mergeCell ref="A68:A71"/>
    <mergeCell ref="A72:A74"/>
    <mergeCell ref="A75:A77"/>
    <mergeCell ref="A78:A79"/>
    <mergeCell ref="A52:B53"/>
    <mergeCell ref="G52:H52"/>
    <mergeCell ref="A55:A59"/>
    <mergeCell ref="A60:A61"/>
    <mergeCell ref="A62:A63"/>
    <mergeCell ref="A39:A41"/>
    <mergeCell ref="A7:B8"/>
    <mergeCell ref="G7:H7"/>
    <mergeCell ref="A10:A14"/>
    <mergeCell ref="A15:A16"/>
    <mergeCell ref="A17:A18"/>
    <mergeCell ref="A19:A22"/>
    <mergeCell ref="A23:A26"/>
    <mergeCell ref="A27:A29"/>
    <mergeCell ref="A30:A32"/>
    <mergeCell ref="A33:A34"/>
    <mergeCell ref="A35:A38"/>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5" tint="0.79998168889431442"/>
  </sheetPr>
  <dimension ref="A2:G70"/>
  <sheetViews>
    <sheetView topLeftCell="A46" workbookViewId="0">
      <selection activeCell="C1" sqref="C1:F1048576"/>
    </sheetView>
  </sheetViews>
  <sheetFormatPr baseColWidth="10" defaultColWidth="9.140625" defaultRowHeight="15"/>
  <cols>
    <col min="1" max="1" width="14" style="163" customWidth="1"/>
    <col min="2" max="2" width="25.85546875" style="163" customWidth="1"/>
    <col min="3" max="16384" width="9.140625" style="163"/>
  </cols>
  <sheetData>
    <row r="2" spans="1:7" ht="50.25" customHeight="1" thickBot="1">
      <c r="A2" s="2569" t="s">
        <v>208</v>
      </c>
      <c r="B2" s="2569"/>
      <c r="C2" s="2569"/>
      <c r="D2" s="2569"/>
      <c r="E2" s="2569"/>
      <c r="F2" s="2569"/>
      <c r="G2" s="1000"/>
    </row>
    <row r="3" spans="1:7" ht="26.25" thickTop="1" thickBot="1">
      <c r="A3" s="1012" t="s">
        <v>183</v>
      </c>
      <c r="B3" s="1012"/>
      <c r="C3" s="1001" t="s">
        <v>530</v>
      </c>
      <c r="D3" s="1001" t="s">
        <v>531</v>
      </c>
      <c r="E3" s="1001" t="s">
        <v>532</v>
      </c>
      <c r="F3" s="1001" t="s">
        <v>533</v>
      </c>
      <c r="G3" s="1000"/>
    </row>
    <row r="4" spans="1:7" ht="15.75" thickTop="1">
      <c r="A4" s="1002" t="s">
        <v>534</v>
      </c>
      <c r="B4" s="1002" t="s">
        <v>183</v>
      </c>
      <c r="C4" s="1003">
        <v>370</v>
      </c>
      <c r="D4" s="1004">
        <v>85.253456221198149</v>
      </c>
      <c r="E4" s="1004">
        <v>85.253456221198149</v>
      </c>
      <c r="F4" s="1004">
        <v>85.253456221198149</v>
      </c>
      <c r="G4" s="1000"/>
    </row>
    <row r="5" spans="1:7">
      <c r="A5" s="1005"/>
      <c r="B5" s="1005" t="s">
        <v>649</v>
      </c>
      <c r="C5" s="1006">
        <v>1</v>
      </c>
      <c r="D5" s="1007">
        <v>0.2304147465437788</v>
      </c>
      <c r="E5" s="1007">
        <v>0.2304147465437788</v>
      </c>
      <c r="F5" s="1008">
        <v>85.483870967741936</v>
      </c>
      <c r="G5" s="1000"/>
    </row>
    <row r="6" spans="1:7">
      <c r="A6" s="1005"/>
      <c r="B6" s="1005" t="s">
        <v>471</v>
      </c>
      <c r="C6" s="1006">
        <v>1</v>
      </c>
      <c r="D6" s="1007">
        <v>0.2304147465437788</v>
      </c>
      <c r="E6" s="1007">
        <v>0.2304147465437788</v>
      </c>
      <c r="F6" s="1008">
        <v>85.714285714285708</v>
      </c>
      <c r="G6" s="1000"/>
    </row>
    <row r="7" spans="1:7">
      <c r="A7" s="1005"/>
      <c r="B7" s="1005" t="s">
        <v>1298</v>
      </c>
      <c r="C7" s="1006">
        <v>1</v>
      </c>
      <c r="D7" s="1007">
        <v>0.2304147465437788</v>
      </c>
      <c r="E7" s="1007">
        <v>0.2304147465437788</v>
      </c>
      <c r="F7" s="1008">
        <v>85.944700460829495</v>
      </c>
      <c r="G7" s="1000"/>
    </row>
    <row r="8" spans="1:7" ht="24">
      <c r="A8" s="1005"/>
      <c r="B8" s="1005" t="s">
        <v>1299</v>
      </c>
      <c r="C8" s="1006">
        <v>1</v>
      </c>
      <c r="D8" s="1007">
        <v>0.2304147465437788</v>
      </c>
      <c r="E8" s="1007">
        <v>0.2304147465437788</v>
      </c>
      <c r="F8" s="1008">
        <v>86.175115207373281</v>
      </c>
      <c r="G8" s="1000"/>
    </row>
    <row r="9" spans="1:7">
      <c r="A9" s="1005"/>
      <c r="B9" s="1005" t="s">
        <v>1300</v>
      </c>
      <c r="C9" s="1006">
        <v>1</v>
      </c>
      <c r="D9" s="1007">
        <v>0.2304147465437788</v>
      </c>
      <c r="E9" s="1007">
        <v>0.2304147465437788</v>
      </c>
      <c r="F9" s="1008">
        <v>86.405529953917053</v>
      </c>
      <c r="G9" s="1000"/>
    </row>
    <row r="10" spans="1:7" ht="24">
      <c r="A10" s="1005"/>
      <c r="B10" s="1005" t="s">
        <v>1301</v>
      </c>
      <c r="C10" s="1006">
        <v>1</v>
      </c>
      <c r="D10" s="1007">
        <v>0.2304147465437788</v>
      </c>
      <c r="E10" s="1007">
        <v>0.2304147465437788</v>
      </c>
      <c r="F10" s="1008">
        <v>86.635944700460826</v>
      </c>
      <c r="G10" s="1000"/>
    </row>
    <row r="11" spans="1:7" ht="24">
      <c r="A11" s="1005"/>
      <c r="B11" s="1005" t="s">
        <v>1302</v>
      </c>
      <c r="C11" s="1006">
        <v>1</v>
      </c>
      <c r="D11" s="1007">
        <v>0.2304147465437788</v>
      </c>
      <c r="E11" s="1007">
        <v>0.2304147465437788</v>
      </c>
      <c r="F11" s="1008">
        <v>86.866359447004598</v>
      </c>
      <c r="G11" s="1000"/>
    </row>
    <row r="12" spans="1:7">
      <c r="A12" s="1005"/>
      <c r="B12" s="1005" t="s">
        <v>1303</v>
      </c>
      <c r="C12" s="1006">
        <v>1</v>
      </c>
      <c r="D12" s="1007">
        <v>0.2304147465437788</v>
      </c>
      <c r="E12" s="1007">
        <v>0.2304147465437788</v>
      </c>
      <c r="F12" s="1008">
        <v>87.096774193548384</v>
      </c>
      <c r="G12" s="1000"/>
    </row>
    <row r="13" spans="1:7" ht="24">
      <c r="A13" s="1005"/>
      <c r="B13" s="1005" t="s">
        <v>1304</v>
      </c>
      <c r="C13" s="1006">
        <v>1</v>
      </c>
      <c r="D13" s="1007">
        <v>0.2304147465437788</v>
      </c>
      <c r="E13" s="1007">
        <v>0.2304147465437788</v>
      </c>
      <c r="F13" s="1008">
        <v>87.327188940092171</v>
      </c>
      <c r="G13" s="1000"/>
    </row>
    <row r="14" spans="1:7" ht="24">
      <c r="A14" s="1005"/>
      <c r="B14" s="1005" t="s">
        <v>1305</v>
      </c>
      <c r="C14" s="1006">
        <v>1</v>
      </c>
      <c r="D14" s="1007">
        <v>0.2304147465437788</v>
      </c>
      <c r="E14" s="1007">
        <v>0.2304147465437788</v>
      </c>
      <c r="F14" s="1008">
        <v>87.557603686635943</v>
      </c>
      <c r="G14" s="1000"/>
    </row>
    <row r="15" spans="1:7" ht="24">
      <c r="A15" s="1005"/>
      <c r="B15" s="1005" t="s">
        <v>1306</v>
      </c>
      <c r="C15" s="1006">
        <v>1</v>
      </c>
      <c r="D15" s="1007">
        <v>0.2304147465437788</v>
      </c>
      <c r="E15" s="1007">
        <v>0.2304147465437788</v>
      </c>
      <c r="F15" s="1008">
        <v>87.78801843317973</v>
      </c>
      <c r="G15" s="1000"/>
    </row>
    <row r="16" spans="1:7" ht="36">
      <c r="A16" s="1005"/>
      <c r="B16" s="1005" t="s">
        <v>1307</v>
      </c>
      <c r="C16" s="1006">
        <v>1</v>
      </c>
      <c r="D16" s="1007">
        <v>0.2304147465437788</v>
      </c>
      <c r="E16" s="1007">
        <v>0.2304147465437788</v>
      </c>
      <c r="F16" s="1008">
        <v>88.018433179723502</v>
      </c>
      <c r="G16" s="1000"/>
    </row>
    <row r="17" spans="1:7" ht="48">
      <c r="A17" s="1005"/>
      <c r="B17" s="1005" t="s">
        <v>1308</v>
      </c>
      <c r="C17" s="1006">
        <v>1</v>
      </c>
      <c r="D17" s="1007">
        <v>0.2304147465437788</v>
      </c>
      <c r="E17" s="1007">
        <v>0.2304147465437788</v>
      </c>
      <c r="F17" s="1008">
        <v>88.248847926267288</v>
      </c>
      <c r="G17" s="1000"/>
    </row>
    <row r="18" spans="1:7" ht="24">
      <c r="A18" s="1005"/>
      <c r="B18" s="1005" t="s">
        <v>1309</v>
      </c>
      <c r="C18" s="1006">
        <v>1</v>
      </c>
      <c r="D18" s="1007">
        <v>0.2304147465437788</v>
      </c>
      <c r="E18" s="1007">
        <v>0.2304147465437788</v>
      </c>
      <c r="F18" s="1008">
        <v>88.47926267281106</v>
      </c>
      <c r="G18" s="1000"/>
    </row>
    <row r="19" spans="1:7">
      <c r="A19" s="1005"/>
      <c r="B19" s="1005" t="s">
        <v>1310</v>
      </c>
      <c r="C19" s="1006">
        <v>1</v>
      </c>
      <c r="D19" s="1007">
        <v>0.2304147465437788</v>
      </c>
      <c r="E19" s="1007">
        <v>0.2304147465437788</v>
      </c>
      <c r="F19" s="1008">
        <v>88.709677419354833</v>
      </c>
      <c r="G19" s="1000"/>
    </row>
    <row r="20" spans="1:7">
      <c r="A20" s="1005"/>
      <c r="B20" s="1005" t="s">
        <v>1311</v>
      </c>
      <c r="C20" s="1006">
        <v>1</v>
      </c>
      <c r="D20" s="1007">
        <v>0.2304147465437788</v>
      </c>
      <c r="E20" s="1007">
        <v>0.2304147465437788</v>
      </c>
      <c r="F20" s="1008">
        <v>88.940092165898619</v>
      </c>
      <c r="G20" s="1000"/>
    </row>
    <row r="21" spans="1:7" ht="24">
      <c r="A21" s="1005"/>
      <c r="B21" s="1005" t="s">
        <v>1312</v>
      </c>
      <c r="C21" s="1006">
        <v>1</v>
      </c>
      <c r="D21" s="1007">
        <v>0.2304147465437788</v>
      </c>
      <c r="E21" s="1007">
        <v>0.2304147465437788</v>
      </c>
      <c r="F21" s="1008">
        <v>89.170506912442391</v>
      </c>
      <c r="G21" s="1000"/>
    </row>
    <row r="22" spans="1:7">
      <c r="A22" s="1005"/>
      <c r="B22" s="1005" t="s">
        <v>1313</v>
      </c>
      <c r="C22" s="1006">
        <v>1</v>
      </c>
      <c r="D22" s="1007">
        <v>0.2304147465437788</v>
      </c>
      <c r="E22" s="1007">
        <v>0.2304147465437788</v>
      </c>
      <c r="F22" s="1008">
        <v>89.400921658986178</v>
      </c>
      <c r="G22" s="1000"/>
    </row>
    <row r="23" spans="1:7" ht="24">
      <c r="A23" s="1005"/>
      <c r="B23" s="1005" t="s">
        <v>1314</v>
      </c>
      <c r="C23" s="1006">
        <v>1</v>
      </c>
      <c r="D23" s="1007">
        <v>0.2304147465437788</v>
      </c>
      <c r="E23" s="1007">
        <v>0.2304147465437788</v>
      </c>
      <c r="F23" s="1008">
        <v>89.63133640552995</v>
      </c>
      <c r="G23" s="1000"/>
    </row>
    <row r="24" spans="1:7" ht="24">
      <c r="A24" s="1005"/>
      <c r="B24" s="1005" t="s">
        <v>1315</v>
      </c>
      <c r="C24" s="1006">
        <v>1</v>
      </c>
      <c r="D24" s="1007">
        <v>0.2304147465437788</v>
      </c>
      <c r="E24" s="1007">
        <v>0.2304147465437788</v>
      </c>
      <c r="F24" s="1008">
        <v>89.861751152073737</v>
      </c>
      <c r="G24" s="1000"/>
    </row>
    <row r="25" spans="1:7" ht="48">
      <c r="A25" s="1005"/>
      <c r="B25" s="1005" t="s">
        <v>1316</v>
      </c>
      <c r="C25" s="1006">
        <v>1</v>
      </c>
      <c r="D25" s="1007">
        <v>0.2304147465437788</v>
      </c>
      <c r="E25" s="1007">
        <v>0.2304147465437788</v>
      </c>
      <c r="F25" s="1008">
        <v>90.092165898617509</v>
      </c>
      <c r="G25" s="1000"/>
    </row>
    <row r="26" spans="1:7" ht="24">
      <c r="A26" s="1005"/>
      <c r="B26" s="1005" t="s">
        <v>1317</v>
      </c>
      <c r="C26" s="1006">
        <v>1</v>
      </c>
      <c r="D26" s="1007">
        <v>0.2304147465437788</v>
      </c>
      <c r="E26" s="1007">
        <v>0.2304147465437788</v>
      </c>
      <c r="F26" s="1008">
        <v>90.322580645161281</v>
      </c>
      <c r="G26" s="1000"/>
    </row>
    <row r="27" spans="1:7" ht="48">
      <c r="A27" s="1005"/>
      <c r="B27" s="1005" t="s">
        <v>1318</v>
      </c>
      <c r="C27" s="1006">
        <v>1</v>
      </c>
      <c r="D27" s="1007">
        <v>0.2304147465437788</v>
      </c>
      <c r="E27" s="1007">
        <v>0.2304147465437788</v>
      </c>
      <c r="F27" s="1008">
        <v>90.552995391705068</v>
      </c>
      <c r="G27" s="1000"/>
    </row>
    <row r="28" spans="1:7" ht="24">
      <c r="A28" s="1005"/>
      <c r="B28" s="1005" t="s">
        <v>1319</v>
      </c>
      <c r="C28" s="1006">
        <v>1</v>
      </c>
      <c r="D28" s="1007">
        <v>0.2304147465437788</v>
      </c>
      <c r="E28" s="1007">
        <v>0.2304147465437788</v>
      </c>
      <c r="F28" s="1008">
        <v>90.78341013824884</v>
      </c>
      <c r="G28" s="1000"/>
    </row>
    <row r="29" spans="1:7" ht="24">
      <c r="A29" s="1005"/>
      <c r="B29" s="1005" t="s">
        <v>1320</v>
      </c>
      <c r="C29" s="1006">
        <v>1</v>
      </c>
      <c r="D29" s="1007">
        <v>0.2304147465437788</v>
      </c>
      <c r="E29" s="1007">
        <v>0.2304147465437788</v>
      </c>
      <c r="F29" s="1008">
        <v>91.013824884792626</v>
      </c>
      <c r="G29" s="1000"/>
    </row>
    <row r="30" spans="1:7" ht="24">
      <c r="A30" s="1005"/>
      <c r="B30" s="1005" t="s">
        <v>1321</v>
      </c>
      <c r="C30" s="1006">
        <v>1</v>
      </c>
      <c r="D30" s="1007">
        <v>0.2304147465437788</v>
      </c>
      <c r="E30" s="1007">
        <v>0.2304147465437788</v>
      </c>
      <c r="F30" s="1008">
        <v>91.244239631336413</v>
      </c>
      <c r="G30" s="1000"/>
    </row>
    <row r="31" spans="1:7">
      <c r="A31" s="1005"/>
      <c r="B31" s="1005" t="s">
        <v>1322</v>
      </c>
      <c r="C31" s="1006">
        <v>1</v>
      </c>
      <c r="D31" s="1007">
        <v>0.2304147465437788</v>
      </c>
      <c r="E31" s="1007">
        <v>0.2304147465437788</v>
      </c>
      <c r="F31" s="1008">
        <v>91.474654377880185</v>
      </c>
      <c r="G31" s="1000"/>
    </row>
    <row r="32" spans="1:7" ht="60">
      <c r="A32" s="1005"/>
      <c r="B32" s="1005" t="s">
        <v>1323</v>
      </c>
      <c r="C32" s="1006">
        <v>1</v>
      </c>
      <c r="D32" s="1007">
        <v>0.2304147465437788</v>
      </c>
      <c r="E32" s="1007">
        <v>0.2304147465437788</v>
      </c>
      <c r="F32" s="1008">
        <v>91.705069124423972</v>
      </c>
      <c r="G32" s="1000"/>
    </row>
    <row r="33" spans="1:7" ht="72">
      <c r="A33" s="1005"/>
      <c r="B33" s="1005" t="s">
        <v>1324</v>
      </c>
      <c r="C33" s="1006">
        <v>1</v>
      </c>
      <c r="D33" s="1007">
        <v>0.2304147465437788</v>
      </c>
      <c r="E33" s="1007">
        <v>0.2304147465437788</v>
      </c>
      <c r="F33" s="1008">
        <v>91.935483870967744</v>
      </c>
      <c r="G33" s="1000"/>
    </row>
    <row r="34" spans="1:7" ht="24">
      <c r="A34" s="1005"/>
      <c r="B34" s="1005" t="s">
        <v>1325</v>
      </c>
      <c r="C34" s="1006">
        <v>1</v>
      </c>
      <c r="D34" s="1007">
        <v>0.2304147465437788</v>
      </c>
      <c r="E34" s="1007">
        <v>0.2304147465437788</v>
      </c>
      <c r="F34" s="1008">
        <v>92.165898617511516</v>
      </c>
      <c r="G34" s="1000"/>
    </row>
    <row r="35" spans="1:7">
      <c r="A35" s="1005"/>
      <c r="B35" s="1005" t="s">
        <v>1326</v>
      </c>
      <c r="C35" s="1006">
        <v>1</v>
      </c>
      <c r="D35" s="1007">
        <v>0.2304147465437788</v>
      </c>
      <c r="E35" s="1007">
        <v>0.2304147465437788</v>
      </c>
      <c r="F35" s="1008">
        <v>92.396313364055302</v>
      </c>
      <c r="G35" s="1000"/>
    </row>
    <row r="36" spans="1:7">
      <c r="A36" s="1005"/>
      <c r="B36" s="1005" t="s">
        <v>1327</v>
      </c>
      <c r="C36" s="1006">
        <v>1</v>
      </c>
      <c r="D36" s="1007">
        <v>0.2304147465437788</v>
      </c>
      <c r="E36" s="1007">
        <v>0.2304147465437788</v>
      </c>
      <c r="F36" s="1008">
        <v>92.626728110599075</v>
      </c>
      <c r="G36" s="1000"/>
    </row>
    <row r="37" spans="1:7" ht="24">
      <c r="A37" s="1005"/>
      <c r="B37" s="1005" t="s">
        <v>1328</v>
      </c>
      <c r="C37" s="1006">
        <v>1</v>
      </c>
      <c r="D37" s="1007">
        <v>0.2304147465437788</v>
      </c>
      <c r="E37" s="1007">
        <v>0.2304147465437788</v>
      </c>
      <c r="F37" s="1008">
        <v>92.857142857142861</v>
      </c>
      <c r="G37" s="1000"/>
    </row>
    <row r="38" spans="1:7" ht="36">
      <c r="A38" s="1005"/>
      <c r="B38" s="1005" t="s">
        <v>1329</v>
      </c>
      <c r="C38" s="1006">
        <v>1</v>
      </c>
      <c r="D38" s="1007">
        <v>0.2304147465437788</v>
      </c>
      <c r="E38" s="1007">
        <v>0.2304147465437788</v>
      </c>
      <c r="F38" s="1008">
        <v>93.087557603686633</v>
      </c>
      <c r="G38" s="1000"/>
    </row>
    <row r="39" spans="1:7">
      <c r="A39" s="1005"/>
      <c r="B39" s="1005" t="s">
        <v>1330</v>
      </c>
      <c r="C39" s="1006">
        <v>1</v>
      </c>
      <c r="D39" s="1007">
        <v>0.2304147465437788</v>
      </c>
      <c r="E39" s="1007">
        <v>0.2304147465437788</v>
      </c>
      <c r="F39" s="1008">
        <v>93.31797235023042</v>
      </c>
      <c r="G39" s="1000"/>
    </row>
    <row r="40" spans="1:7" ht="36">
      <c r="A40" s="1005"/>
      <c r="B40" s="1005" t="s">
        <v>1331</v>
      </c>
      <c r="C40" s="1006">
        <v>1</v>
      </c>
      <c r="D40" s="1007">
        <v>0.2304147465437788</v>
      </c>
      <c r="E40" s="1007">
        <v>0.2304147465437788</v>
      </c>
      <c r="F40" s="1008">
        <v>93.548387096774192</v>
      </c>
      <c r="G40" s="1000"/>
    </row>
    <row r="41" spans="1:7" ht="48">
      <c r="A41" s="1005"/>
      <c r="B41" s="1005" t="s">
        <v>1332</v>
      </c>
      <c r="C41" s="1006">
        <v>1</v>
      </c>
      <c r="D41" s="1007">
        <v>0.2304147465437788</v>
      </c>
      <c r="E41" s="1007">
        <v>0.2304147465437788</v>
      </c>
      <c r="F41" s="1008">
        <v>93.778801843317979</v>
      </c>
      <c r="G41" s="1000"/>
    </row>
    <row r="42" spans="1:7" ht="24">
      <c r="A42" s="1005"/>
      <c r="B42" s="1005" t="s">
        <v>1333</v>
      </c>
      <c r="C42" s="1006">
        <v>1</v>
      </c>
      <c r="D42" s="1007">
        <v>0.2304147465437788</v>
      </c>
      <c r="E42" s="1007">
        <v>0.2304147465437788</v>
      </c>
      <c r="F42" s="1008">
        <v>94.009216589861751</v>
      </c>
      <c r="G42" s="1000"/>
    </row>
    <row r="43" spans="1:7">
      <c r="A43" s="1005"/>
      <c r="B43" s="1005" t="s">
        <v>1334</v>
      </c>
      <c r="C43" s="1006">
        <v>1</v>
      </c>
      <c r="D43" s="1007">
        <v>0.2304147465437788</v>
      </c>
      <c r="E43" s="1007">
        <v>0.2304147465437788</v>
      </c>
      <c r="F43" s="1008">
        <v>94.239631336405523</v>
      </c>
      <c r="G43" s="1000"/>
    </row>
    <row r="44" spans="1:7">
      <c r="A44" s="1005"/>
      <c r="B44" s="1005" t="s">
        <v>1335</v>
      </c>
      <c r="C44" s="1006">
        <v>1</v>
      </c>
      <c r="D44" s="1007">
        <v>0.2304147465437788</v>
      </c>
      <c r="E44" s="1007">
        <v>0.2304147465437788</v>
      </c>
      <c r="F44" s="1008">
        <v>94.47004608294931</v>
      </c>
      <c r="G44" s="1000"/>
    </row>
    <row r="45" spans="1:7" ht="36">
      <c r="A45" s="1005"/>
      <c r="B45" s="1005" t="s">
        <v>1336</v>
      </c>
      <c r="C45" s="1006">
        <v>1</v>
      </c>
      <c r="D45" s="1007">
        <v>0.2304147465437788</v>
      </c>
      <c r="E45" s="1007">
        <v>0.2304147465437788</v>
      </c>
      <c r="F45" s="1008">
        <v>94.700460829493082</v>
      </c>
      <c r="G45" s="1000"/>
    </row>
    <row r="46" spans="1:7">
      <c r="A46" s="1005"/>
      <c r="B46" s="1005" t="s">
        <v>678</v>
      </c>
      <c r="C46" s="1006">
        <v>1</v>
      </c>
      <c r="D46" s="1007">
        <v>0.2304147465437788</v>
      </c>
      <c r="E46" s="1007">
        <v>0.2304147465437788</v>
      </c>
      <c r="F46" s="1008">
        <v>94.930875576036868</v>
      </c>
      <c r="G46" s="1000"/>
    </row>
    <row r="47" spans="1:7">
      <c r="A47" s="1005"/>
      <c r="B47" s="1005" t="s">
        <v>1337</v>
      </c>
      <c r="C47" s="1006">
        <v>1</v>
      </c>
      <c r="D47" s="1007">
        <v>0.2304147465437788</v>
      </c>
      <c r="E47" s="1007">
        <v>0.2304147465437788</v>
      </c>
      <c r="F47" s="1008">
        <v>95.161290322580655</v>
      </c>
      <c r="G47" s="1000"/>
    </row>
    <row r="48" spans="1:7" ht="24">
      <c r="A48" s="1005"/>
      <c r="B48" s="1005" t="s">
        <v>1338</v>
      </c>
      <c r="C48" s="1006">
        <v>1</v>
      </c>
      <c r="D48" s="1007">
        <v>0.2304147465437788</v>
      </c>
      <c r="E48" s="1007">
        <v>0.2304147465437788</v>
      </c>
      <c r="F48" s="1008">
        <v>95.391705069124427</v>
      </c>
      <c r="G48" s="1000"/>
    </row>
    <row r="49" spans="1:7" ht="36">
      <c r="A49" s="1005"/>
      <c r="B49" s="1005" t="s">
        <v>1339</v>
      </c>
      <c r="C49" s="1006">
        <v>1</v>
      </c>
      <c r="D49" s="1007">
        <v>0.2304147465437788</v>
      </c>
      <c r="E49" s="1007">
        <v>0.2304147465437788</v>
      </c>
      <c r="F49" s="1008">
        <v>95.622119815668199</v>
      </c>
      <c r="G49" s="1000"/>
    </row>
    <row r="50" spans="1:7" ht="24">
      <c r="A50" s="1005"/>
      <c r="B50" s="1005" t="s">
        <v>1340</v>
      </c>
      <c r="C50" s="1006">
        <v>1</v>
      </c>
      <c r="D50" s="1007">
        <v>0.2304147465437788</v>
      </c>
      <c r="E50" s="1007">
        <v>0.2304147465437788</v>
      </c>
      <c r="F50" s="1008">
        <v>95.852534562211972</v>
      </c>
      <c r="G50" s="1000"/>
    </row>
    <row r="51" spans="1:7">
      <c r="A51" s="1005"/>
      <c r="B51" s="1005" t="s">
        <v>1341</v>
      </c>
      <c r="C51" s="1006">
        <v>1</v>
      </c>
      <c r="D51" s="1007">
        <v>0.2304147465437788</v>
      </c>
      <c r="E51" s="1007">
        <v>0.2304147465437788</v>
      </c>
      <c r="F51" s="1008">
        <v>96.082949308755758</v>
      </c>
      <c r="G51" s="1000"/>
    </row>
    <row r="52" spans="1:7">
      <c r="A52" s="1005"/>
      <c r="B52" s="1005" t="s">
        <v>1342</v>
      </c>
      <c r="C52" s="1006">
        <v>1</v>
      </c>
      <c r="D52" s="1007">
        <v>0.2304147465437788</v>
      </c>
      <c r="E52" s="1007">
        <v>0.2304147465437788</v>
      </c>
      <c r="F52" s="1008">
        <v>96.313364055299544</v>
      </c>
      <c r="G52" s="1000"/>
    </row>
    <row r="53" spans="1:7">
      <c r="A53" s="1005"/>
      <c r="B53" s="1005" t="s">
        <v>1343</v>
      </c>
      <c r="C53" s="1006">
        <v>1</v>
      </c>
      <c r="D53" s="1007">
        <v>0.2304147465437788</v>
      </c>
      <c r="E53" s="1007">
        <v>0.2304147465437788</v>
      </c>
      <c r="F53" s="1008">
        <v>96.543778801843317</v>
      </c>
      <c r="G53" s="1000"/>
    </row>
    <row r="54" spans="1:7" ht="72">
      <c r="A54" s="1005"/>
      <c r="B54" s="1005" t="s">
        <v>1344</v>
      </c>
      <c r="C54" s="1006">
        <v>1</v>
      </c>
      <c r="D54" s="1007">
        <v>0.2304147465437788</v>
      </c>
      <c r="E54" s="1007">
        <v>0.2304147465437788</v>
      </c>
      <c r="F54" s="1008">
        <v>96.774193548387103</v>
      </c>
      <c r="G54" s="1000"/>
    </row>
    <row r="55" spans="1:7" ht="60">
      <c r="A55" s="1005"/>
      <c r="B55" s="1005" t="s">
        <v>1345</v>
      </c>
      <c r="C55" s="1006">
        <v>1</v>
      </c>
      <c r="D55" s="1007">
        <v>0.2304147465437788</v>
      </c>
      <c r="E55" s="1007">
        <v>0.2304147465437788</v>
      </c>
      <c r="F55" s="1008">
        <v>97.004608294930875</v>
      </c>
      <c r="G55" s="1000"/>
    </row>
    <row r="56" spans="1:7" ht="24">
      <c r="A56" s="1005"/>
      <c r="B56" s="1005" t="s">
        <v>1346</v>
      </c>
      <c r="C56" s="1006">
        <v>1</v>
      </c>
      <c r="D56" s="1007">
        <v>0.2304147465437788</v>
      </c>
      <c r="E56" s="1007">
        <v>0.2304147465437788</v>
      </c>
      <c r="F56" s="1008">
        <v>97.235023041474662</v>
      </c>
      <c r="G56" s="1000"/>
    </row>
    <row r="57" spans="1:7" ht="48">
      <c r="A57" s="1005"/>
      <c r="B57" s="1005" t="s">
        <v>1347</v>
      </c>
      <c r="C57" s="1006">
        <v>1</v>
      </c>
      <c r="D57" s="1007">
        <v>0.2304147465437788</v>
      </c>
      <c r="E57" s="1007">
        <v>0.2304147465437788</v>
      </c>
      <c r="F57" s="1008">
        <v>97.465437788018434</v>
      </c>
      <c r="G57" s="1000"/>
    </row>
    <row r="58" spans="1:7">
      <c r="A58" s="1005"/>
      <c r="B58" s="1005" t="s">
        <v>1348</v>
      </c>
      <c r="C58" s="1006">
        <v>1</v>
      </c>
      <c r="D58" s="1007">
        <v>0.2304147465437788</v>
      </c>
      <c r="E58" s="1007">
        <v>0.2304147465437788</v>
      </c>
      <c r="F58" s="1008">
        <v>97.695852534562206</v>
      </c>
      <c r="G58" s="1000"/>
    </row>
    <row r="59" spans="1:7" ht="96">
      <c r="A59" s="1005"/>
      <c r="B59" s="1005" t="s">
        <v>1349</v>
      </c>
      <c r="C59" s="1006">
        <v>1</v>
      </c>
      <c r="D59" s="1007">
        <v>0.2304147465437788</v>
      </c>
      <c r="E59" s="1007">
        <v>0.2304147465437788</v>
      </c>
      <c r="F59" s="1008">
        <v>97.926267281105993</v>
      </c>
      <c r="G59" s="1000"/>
    </row>
    <row r="60" spans="1:7">
      <c r="A60" s="1005"/>
      <c r="B60" s="1005" t="s">
        <v>1350</v>
      </c>
      <c r="C60" s="1006">
        <v>1</v>
      </c>
      <c r="D60" s="1007">
        <v>0.2304147465437788</v>
      </c>
      <c r="E60" s="1007">
        <v>0.2304147465437788</v>
      </c>
      <c r="F60" s="1008">
        <v>98.156682027649765</v>
      </c>
      <c r="G60" s="1000"/>
    </row>
    <row r="61" spans="1:7" ht="24">
      <c r="A61" s="1005"/>
      <c r="B61" s="1005" t="s">
        <v>1351</v>
      </c>
      <c r="C61" s="1006">
        <v>1</v>
      </c>
      <c r="D61" s="1007">
        <v>0.2304147465437788</v>
      </c>
      <c r="E61" s="1007">
        <v>0.2304147465437788</v>
      </c>
      <c r="F61" s="1008">
        <v>98.387096774193552</v>
      </c>
      <c r="G61" s="1000"/>
    </row>
    <row r="62" spans="1:7" ht="24">
      <c r="A62" s="1005"/>
      <c r="B62" s="1005" t="s">
        <v>1352</v>
      </c>
      <c r="C62" s="1006">
        <v>1</v>
      </c>
      <c r="D62" s="1007">
        <v>0.2304147465437788</v>
      </c>
      <c r="E62" s="1007">
        <v>0.2304147465437788</v>
      </c>
      <c r="F62" s="1008">
        <v>98.617511520737324</v>
      </c>
      <c r="G62" s="1000"/>
    </row>
    <row r="63" spans="1:7" ht="48">
      <c r="A63" s="1005"/>
      <c r="B63" s="1005" t="s">
        <v>1353</v>
      </c>
      <c r="C63" s="1006">
        <v>1</v>
      </c>
      <c r="D63" s="1007">
        <v>0.2304147465437788</v>
      </c>
      <c r="E63" s="1007">
        <v>0.2304147465437788</v>
      </c>
      <c r="F63" s="1008">
        <v>98.84792626728111</v>
      </c>
      <c r="G63" s="1000"/>
    </row>
    <row r="64" spans="1:7" ht="24">
      <c r="A64" s="1005"/>
      <c r="B64" s="1005" t="s">
        <v>1354</v>
      </c>
      <c r="C64" s="1006">
        <v>1</v>
      </c>
      <c r="D64" s="1007">
        <v>0.2304147465437788</v>
      </c>
      <c r="E64" s="1007">
        <v>0.2304147465437788</v>
      </c>
      <c r="F64" s="1008">
        <v>99.078341013824883</v>
      </c>
      <c r="G64" s="1000"/>
    </row>
    <row r="65" spans="1:7">
      <c r="A65" s="1005"/>
      <c r="B65" s="1005" t="s">
        <v>1355</v>
      </c>
      <c r="C65" s="1006">
        <v>1</v>
      </c>
      <c r="D65" s="1007">
        <v>0.2304147465437788</v>
      </c>
      <c r="E65" s="1007">
        <v>0.2304147465437788</v>
      </c>
      <c r="F65" s="1008">
        <v>99.308755760368655</v>
      </c>
      <c r="G65" s="1000"/>
    </row>
    <row r="66" spans="1:7" ht="36">
      <c r="A66" s="1005"/>
      <c r="B66" s="1005" t="s">
        <v>1356</v>
      </c>
      <c r="C66" s="1006">
        <v>1</v>
      </c>
      <c r="D66" s="1007">
        <v>0.2304147465437788</v>
      </c>
      <c r="E66" s="1007">
        <v>0.2304147465437788</v>
      </c>
      <c r="F66" s="1008">
        <v>99.539170506912441</v>
      </c>
      <c r="G66" s="1000"/>
    </row>
    <row r="67" spans="1:7" ht="36">
      <c r="A67" s="1005"/>
      <c r="B67" s="1005" t="s">
        <v>1357</v>
      </c>
      <c r="C67" s="1006">
        <v>1</v>
      </c>
      <c r="D67" s="1007">
        <v>0.2304147465437788</v>
      </c>
      <c r="E67" s="1007">
        <v>0.2304147465437788</v>
      </c>
      <c r="F67" s="1008">
        <v>99.769585253456214</v>
      </c>
      <c r="G67" s="1000"/>
    </row>
    <row r="68" spans="1:7">
      <c r="A68" s="1005"/>
      <c r="B68" s="1005" t="s">
        <v>1358</v>
      </c>
      <c r="C68" s="1006">
        <v>1</v>
      </c>
      <c r="D68" s="1007">
        <v>0.2304147465437788</v>
      </c>
      <c r="E68" s="1007">
        <v>0.2304147465437788</v>
      </c>
      <c r="F68" s="1008">
        <v>100</v>
      </c>
      <c r="G68" s="1000"/>
    </row>
    <row r="69" spans="1:7" ht="15.75" thickBot="1">
      <c r="A69" s="1009"/>
      <c r="B69" s="1009" t="s">
        <v>518</v>
      </c>
      <c r="C69" s="1010">
        <v>434</v>
      </c>
      <c r="D69" s="1011">
        <v>100</v>
      </c>
      <c r="E69" s="1011">
        <v>100</v>
      </c>
      <c r="F69" s="1009"/>
      <c r="G69" s="1000"/>
    </row>
    <row r="70" spans="1:7" ht="15.75" thickTop="1"/>
  </sheetData>
  <mergeCells count="1">
    <mergeCell ref="A2:F2"/>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4" tint="0.39997558519241921"/>
  </sheetPr>
  <dimension ref="A1:R80"/>
  <sheetViews>
    <sheetView topLeftCell="B1" zoomScale="84" zoomScaleNormal="84" workbookViewId="0">
      <selection activeCell="T24" sqref="T24"/>
    </sheetView>
  </sheetViews>
  <sheetFormatPr baseColWidth="10" defaultColWidth="9.140625" defaultRowHeight="15"/>
  <cols>
    <col min="1" max="2" width="22.7109375" customWidth="1"/>
    <col min="3" max="10" width="13.5703125" customWidth="1"/>
  </cols>
  <sheetData>
    <row r="1" spans="1:18" ht="18">
      <c r="A1" s="113" t="s">
        <v>248</v>
      </c>
    </row>
    <row r="4" spans="1:18" ht="18" customHeight="1" thickBot="1">
      <c r="A4" s="2573" t="s">
        <v>158</v>
      </c>
      <c r="B4" s="2573"/>
      <c r="C4" s="2573"/>
      <c r="D4" s="2573"/>
      <c r="E4" s="2573"/>
      <c r="F4" s="2573"/>
      <c r="G4" s="2573"/>
      <c r="H4" s="2573"/>
      <c r="I4" s="2573"/>
      <c r="J4" s="2573"/>
    </row>
    <row r="5" spans="1:18" ht="27.95" customHeight="1" thickTop="1" thickBot="1">
      <c r="A5" s="2574">
        <v>2017</v>
      </c>
      <c r="B5" s="2574"/>
      <c r="C5" s="2577" t="s">
        <v>1359</v>
      </c>
      <c r="D5" s="2577"/>
      <c r="E5" s="2577"/>
      <c r="F5" s="2577"/>
      <c r="G5" s="2577"/>
      <c r="H5" s="2577"/>
      <c r="I5" s="2577"/>
      <c r="J5" s="2577"/>
      <c r="M5" s="316" t="s">
        <v>1577</v>
      </c>
      <c r="N5" s="316" t="s">
        <v>1578</v>
      </c>
      <c r="O5" s="315" t="s">
        <v>1579</v>
      </c>
      <c r="P5" s="316" t="s">
        <v>1623</v>
      </c>
      <c r="R5" s="316"/>
    </row>
    <row r="6" spans="1:18" ht="57" customHeight="1" thickTop="1">
      <c r="A6" s="2575"/>
      <c r="B6" s="2575"/>
      <c r="C6" s="2578" t="s">
        <v>1360</v>
      </c>
      <c r="D6" s="2578"/>
      <c r="E6" s="2578" t="s">
        <v>1361</v>
      </c>
      <c r="F6" s="2578"/>
      <c r="G6" s="2578" t="s">
        <v>151</v>
      </c>
      <c r="H6" s="2578"/>
      <c r="I6" s="2578" t="s">
        <v>518</v>
      </c>
      <c r="J6" s="2578"/>
      <c r="M6" s="114">
        <v>182</v>
      </c>
      <c r="N6" s="505">
        <v>152</v>
      </c>
      <c r="O6" s="505">
        <v>97</v>
      </c>
      <c r="P6" s="263"/>
    </row>
    <row r="7" spans="1:18" ht="15" customHeight="1" thickBot="1">
      <c r="A7" s="2576"/>
      <c r="B7" s="2576"/>
      <c r="C7" s="1014" t="s">
        <v>520</v>
      </c>
      <c r="D7" s="1014" t="s">
        <v>519</v>
      </c>
      <c r="E7" s="1014" t="s">
        <v>520</v>
      </c>
      <c r="F7" s="1014" t="s">
        <v>519</v>
      </c>
      <c r="G7" s="1014" t="s">
        <v>520</v>
      </c>
      <c r="H7" s="1014" t="s">
        <v>519</v>
      </c>
      <c r="I7" s="1014" t="s">
        <v>520</v>
      </c>
      <c r="J7" s="1014" t="s">
        <v>519</v>
      </c>
    </row>
    <row r="8" spans="1:18" ht="15" customHeight="1" thickTop="1">
      <c r="A8" s="2572" t="s">
        <v>392</v>
      </c>
      <c r="B8" s="2572"/>
      <c r="C8" s="1015">
        <v>0.22505800464037123</v>
      </c>
      <c r="D8" s="1016">
        <v>97</v>
      </c>
      <c r="E8" s="1015">
        <v>0.35266821345707655</v>
      </c>
      <c r="F8" s="1016">
        <v>152</v>
      </c>
      <c r="G8" s="1015">
        <v>0.42227378190255221</v>
      </c>
      <c r="H8" s="1016">
        <v>182</v>
      </c>
      <c r="I8" s="1015">
        <v>1</v>
      </c>
      <c r="J8" s="1016">
        <v>431</v>
      </c>
      <c r="M8" s="342"/>
    </row>
    <row r="9" spans="1:18" ht="27.95" customHeight="1">
      <c r="A9" s="2570" t="s">
        <v>8</v>
      </c>
      <c r="B9" s="1216" t="s">
        <v>397</v>
      </c>
      <c r="C9" s="1017">
        <v>0.20647773279352225</v>
      </c>
      <c r="D9" s="1018">
        <v>51</v>
      </c>
      <c r="E9" s="1017">
        <v>0.35627530364372467</v>
      </c>
      <c r="F9" s="1018">
        <v>88</v>
      </c>
      <c r="G9" s="1017">
        <v>0.437246963562753</v>
      </c>
      <c r="H9" s="1018">
        <v>108</v>
      </c>
      <c r="I9" s="1017">
        <v>1</v>
      </c>
      <c r="J9" s="1018">
        <v>247</v>
      </c>
      <c r="M9" s="506"/>
    </row>
    <row r="10" spans="1:18" ht="15" customHeight="1">
      <c r="A10" s="2570"/>
      <c r="B10" s="1216" t="s">
        <v>395</v>
      </c>
      <c r="C10" s="1017">
        <v>0.28125</v>
      </c>
      <c r="D10" s="1018">
        <v>27</v>
      </c>
      <c r="E10" s="1017">
        <v>0.38541666666666674</v>
      </c>
      <c r="F10" s="1018">
        <v>37</v>
      </c>
      <c r="G10" s="1017">
        <v>0.33333333333333326</v>
      </c>
      <c r="H10" s="1018">
        <v>32</v>
      </c>
      <c r="I10" s="1017">
        <v>1</v>
      </c>
      <c r="J10" s="1018">
        <v>96</v>
      </c>
    </row>
    <row r="11" spans="1:18" ht="15" customHeight="1">
      <c r="A11" s="2570"/>
      <c r="B11" s="1216" t="s">
        <v>393</v>
      </c>
      <c r="C11" s="1017">
        <v>0.1276595744680851</v>
      </c>
      <c r="D11" s="1018">
        <v>6</v>
      </c>
      <c r="E11" s="1017">
        <v>0.36170212765957449</v>
      </c>
      <c r="F11" s="1018">
        <v>17</v>
      </c>
      <c r="G11" s="1017">
        <v>0.51063829787234039</v>
      </c>
      <c r="H11" s="1018">
        <v>24</v>
      </c>
      <c r="I11" s="1017">
        <v>1</v>
      </c>
      <c r="J11" s="1018">
        <v>47</v>
      </c>
    </row>
    <row r="12" spans="1:18" ht="15" customHeight="1">
      <c r="A12" s="2570"/>
      <c r="B12" s="1216" t="s">
        <v>394</v>
      </c>
      <c r="C12" s="1017">
        <v>0.33333333333333326</v>
      </c>
      <c r="D12" s="1018">
        <v>12</v>
      </c>
      <c r="E12" s="1017">
        <v>0.19444444444444448</v>
      </c>
      <c r="F12" s="1018">
        <v>7</v>
      </c>
      <c r="G12" s="1017">
        <v>0.47222222222222221</v>
      </c>
      <c r="H12" s="1018">
        <v>17</v>
      </c>
      <c r="I12" s="1017">
        <v>1</v>
      </c>
      <c r="J12" s="1018">
        <v>36</v>
      </c>
    </row>
    <row r="13" spans="1:18" ht="15" customHeight="1">
      <c r="A13" s="2570"/>
      <c r="B13" s="1216" t="s">
        <v>396</v>
      </c>
      <c r="C13" s="1017">
        <v>0.2</v>
      </c>
      <c r="D13" s="1018">
        <v>1</v>
      </c>
      <c r="E13" s="1017">
        <v>0.6</v>
      </c>
      <c r="F13" s="1018">
        <v>3</v>
      </c>
      <c r="G13" s="1017">
        <v>0.2</v>
      </c>
      <c r="H13" s="1018">
        <v>1</v>
      </c>
      <c r="I13" s="1017">
        <v>1</v>
      </c>
      <c r="J13" s="1018">
        <v>5</v>
      </c>
      <c r="L13" s="1313"/>
    </row>
    <row r="14" spans="1:18" ht="15" customHeight="1">
      <c r="A14" s="2570" t="s">
        <v>9</v>
      </c>
      <c r="B14" s="1216" t="s">
        <v>11</v>
      </c>
      <c r="C14" s="1017">
        <v>0.22513089005235598</v>
      </c>
      <c r="D14" s="1018">
        <v>86</v>
      </c>
      <c r="E14" s="1017">
        <v>0.3586387434554974</v>
      </c>
      <c r="F14" s="1018">
        <v>137</v>
      </c>
      <c r="G14" s="1017">
        <v>0.41623036649214662</v>
      </c>
      <c r="H14" s="1018">
        <v>159</v>
      </c>
      <c r="I14" s="1017">
        <v>1</v>
      </c>
      <c r="J14" s="1018">
        <v>382</v>
      </c>
    </row>
    <row r="15" spans="1:18" ht="15" customHeight="1">
      <c r="A15" s="2570"/>
      <c r="B15" s="1216" t="s">
        <v>10</v>
      </c>
      <c r="C15" s="1017">
        <v>0.22448979591836735</v>
      </c>
      <c r="D15" s="1018">
        <v>11</v>
      </c>
      <c r="E15" s="1017">
        <v>0.30612244897959184</v>
      </c>
      <c r="F15" s="1018">
        <v>15</v>
      </c>
      <c r="G15" s="1017">
        <v>0.46938775510204084</v>
      </c>
      <c r="H15" s="1018">
        <v>23</v>
      </c>
      <c r="I15" s="1017">
        <v>1</v>
      </c>
      <c r="J15" s="1018">
        <v>49</v>
      </c>
    </row>
    <row r="16" spans="1:18" ht="15" customHeight="1">
      <c r="A16" s="2570" t="s">
        <v>521</v>
      </c>
      <c r="B16" s="1216" t="s">
        <v>12</v>
      </c>
      <c r="C16" s="1017">
        <v>0.2608695652173913</v>
      </c>
      <c r="D16" s="1018">
        <v>6</v>
      </c>
      <c r="E16" s="1017">
        <v>0.39130434782608697</v>
      </c>
      <c r="F16" s="1018">
        <v>9</v>
      </c>
      <c r="G16" s="1017">
        <v>0.34782608695652173</v>
      </c>
      <c r="H16" s="1018">
        <v>8</v>
      </c>
      <c r="I16" s="1017">
        <v>1</v>
      </c>
      <c r="J16" s="1018">
        <v>23</v>
      </c>
    </row>
    <row r="17" spans="1:10" ht="57" customHeight="1">
      <c r="A17" s="2570"/>
      <c r="B17" s="1216" t="s">
        <v>13</v>
      </c>
      <c r="C17" s="1017">
        <v>0.22303921568627452</v>
      </c>
      <c r="D17" s="1018">
        <v>91</v>
      </c>
      <c r="E17" s="1017">
        <v>0.35049019607843135</v>
      </c>
      <c r="F17" s="1018">
        <v>143</v>
      </c>
      <c r="G17" s="1017">
        <v>0.42647058823529416</v>
      </c>
      <c r="H17" s="1018">
        <v>174</v>
      </c>
      <c r="I17" s="1017">
        <v>1</v>
      </c>
      <c r="J17" s="1018">
        <v>408</v>
      </c>
    </row>
    <row r="18" spans="1:10" ht="15" customHeight="1">
      <c r="A18" s="2570" t="s">
        <v>14</v>
      </c>
      <c r="B18" s="1216" t="s">
        <v>15</v>
      </c>
      <c r="C18" s="1017">
        <v>0.17910447761194029</v>
      </c>
      <c r="D18" s="1018">
        <v>12</v>
      </c>
      <c r="E18" s="1017">
        <v>0.34328358208955223</v>
      </c>
      <c r="F18" s="1018">
        <v>23</v>
      </c>
      <c r="G18" s="1017">
        <v>0.4776119402985074</v>
      </c>
      <c r="H18" s="1018">
        <v>32</v>
      </c>
      <c r="I18" s="1017">
        <v>1</v>
      </c>
      <c r="J18" s="1018">
        <v>67</v>
      </c>
    </row>
    <row r="19" spans="1:10" ht="27.95" customHeight="1">
      <c r="A19" s="2570"/>
      <c r="B19" s="1216" t="s">
        <v>16</v>
      </c>
      <c r="C19" s="1017">
        <v>0.25563909774436089</v>
      </c>
      <c r="D19" s="1018">
        <v>34</v>
      </c>
      <c r="E19" s="1017">
        <v>0.37593984962406013</v>
      </c>
      <c r="F19" s="1018">
        <v>50</v>
      </c>
      <c r="G19" s="1017">
        <v>0.36842105263157893</v>
      </c>
      <c r="H19" s="1018">
        <v>49</v>
      </c>
      <c r="I19" s="1017">
        <v>1</v>
      </c>
      <c r="J19" s="1018">
        <v>133</v>
      </c>
    </row>
    <row r="20" spans="1:10" ht="27.95" customHeight="1">
      <c r="A20" s="2570"/>
      <c r="B20" s="1216" t="s">
        <v>17</v>
      </c>
      <c r="C20" s="1017">
        <v>0.2231404958677686</v>
      </c>
      <c r="D20" s="1018">
        <v>27</v>
      </c>
      <c r="E20" s="1017">
        <v>0.33057851239669422</v>
      </c>
      <c r="F20" s="1018">
        <v>40</v>
      </c>
      <c r="G20" s="1017">
        <v>0.4462809917355372</v>
      </c>
      <c r="H20" s="1018">
        <v>54</v>
      </c>
      <c r="I20" s="1017">
        <v>1</v>
      </c>
      <c r="J20" s="1018">
        <v>121</v>
      </c>
    </row>
    <row r="21" spans="1:10" ht="15" customHeight="1">
      <c r="A21" s="2570"/>
      <c r="B21" s="1216" t="s">
        <v>18</v>
      </c>
      <c r="C21" s="1017">
        <v>0.21818181818181817</v>
      </c>
      <c r="D21" s="1018">
        <v>24</v>
      </c>
      <c r="E21" s="1017">
        <v>0.35454545454545455</v>
      </c>
      <c r="F21" s="1018">
        <v>39</v>
      </c>
      <c r="G21" s="1017">
        <v>0.42727272727272725</v>
      </c>
      <c r="H21" s="1018">
        <v>47</v>
      </c>
      <c r="I21" s="1017">
        <v>1</v>
      </c>
      <c r="J21" s="1018">
        <v>110</v>
      </c>
    </row>
    <row r="22" spans="1:10" ht="15" customHeight="1">
      <c r="A22" s="2570" t="s">
        <v>525</v>
      </c>
      <c r="B22" s="1216" t="s">
        <v>223</v>
      </c>
      <c r="C22" s="1017">
        <v>0.23696682464454977</v>
      </c>
      <c r="D22" s="1018">
        <v>50</v>
      </c>
      <c r="E22" s="1017">
        <v>0.40284360189573465</v>
      </c>
      <c r="F22" s="1018">
        <v>85</v>
      </c>
      <c r="G22" s="1017">
        <v>0.36018957345971564</v>
      </c>
      <c r="H22" s="1018">
        <v>76</v>
      </c>
      <c r="I22" s="1017">
        <v>1</v>
      </c>
      <c r="J22" s="1018">
        <v>211</v>
      </c>
    </row>
    <row r="23" spans="1:10" ht="15" customHeight="1">
      <c r="A23" s="2570"/>
      <c r="B23" s="1216" t="s">
        <v>27</v>
      </c>
      <c r="C23" s="1017">
        <v>0.2378048780487805</v>
      </c>
      <c r="D23" s="1018">
        <v>39</v>
      </c>
      <c r="E23" s="1017">
        <v>0.29268292682926828</v>
      </c>
      <c r="F23" s="1018">
        <v>48</v>
      </c>
      <c r="G23" s="1017">
        <v>0.46951219512195119</v>
      </c>
      <c r="H23" s="1018">
        <v>77</v>
      </c>
      <c r="I23" s="1017">
        <v>1</v>
      </c>
      <c r="J23" s="1018">
        <v>164</v>
      </c>
    </row>
    <row r="24" spans="1:10" ht="27.95" customHeight="1">
      <c r="A24" s="2570"/>
      <c r="B24" s="1216" t="s">
        <v>526</v>
      </c>
      <c r="C24" s="1017">
        <v>0.10638297872340426</v>
      </c>
      <c r="D24" s="1018">
        <v>5</v>
      </c>
      <c r="E24" s="1017">
        <v>0.36170212765957449</v>
      </c>
      <c r="F24" s="1018">
        <v>17</v>
      </c>
      <c r="G24" s="1017">
        <v>0.53191489361702127</v>
      </c>
      <c r="H24" s="1018">
        <v>25</v>
      </c>
      <c r="I24" s="1017">
        <v>1</v>
      </c>
      <c r="J24" s="1018">
        <v>47</v>
      </c>
    </row>
    <row r="25" spans="1:10" ht="15" customHeight="1">
      <c r="A25" s="2570"/>
      <c r="B25" s="1216" t="s">
        <v>527</v>
      </c>
      <c r="C25" s="1017">
        <v>0.33333333333333326</v>
      </c>
      <c r="D25" s="1018">
        <v>3</v>
      </c>
      <c r="E25" s="1017">
        <v>0.22222222222222221</v>
      </c>
      <c r="F25" s="1018">
        <v>2</v>
      </c>
      <c r="G25" s="1017">
        <v>0.44444444444444442</v>
      </c>
      <c r="H25" s="1018">
        <v>4</v>
      </c>
      <c r="I25" s="1017">
        <v>1</v>
      </c>
      <c r="J25" s="1018">
        <v>9</v>
      </c>
    </row>
    <row r="26" spans="1:10" ht="15" customHeight="1">
      <c r="A26" s="2570" t="s">
        <v>24</v>
      </c>
      <c r="B26" s="1216" t="s">
        <v>27</v>
      </c>
      <c r="C26" s="1017">
        <v>0.23415977961432508</v>
      </c>
      <c r="D26" s="1018">
        <v>85</v>
      </c>
      <c r="E26" s="1017">
        <v>0.35537190082644626</v>
      </c>
      <c r="F26" s="1018">
        <v>129</v>
      </c>
      <c r="G26" s="1017">
        <v>0.41046831955922863</v>
      </c>
      <c r="H26" s="1018">
        <v>149</v>
      </c>
      <c r="I26" s="1017">
        <v>1</v>
      </c>
      <c r="J26" s="1018">
        <v>363</v>
      </c>
    </row>
    <row r="27" spans="1:10" ht="15" customHeight="1">
      <c r="A27" s="2570"/>
      <c r="B27" s="1216" t="s">
        <v>26</v>
      </c>
      <c r="C27" s="1017">
        <v>0.12244897959183673</v>
      </c>
      <c r="D27" s="1018">
        <v>6</v>
      </c>
      <c r="E27" s="1017">
        <v>0.34693877551020408</v>
      </c>
      <c r="F27" s="1018">
        <v>17</v>
      </c>
      <c r="G27" s="1017">
        <v>0.53061224489795922</v>
      </c>
      <c r="H27" s="1018">
        <v>26</v>
      </c>
      <c r="I27" s="1017">
        <v>1</v>
      </c>
      <c r="J27" s="1018">
        <v>49</v>
      </c>
    </row>
    <row r="28" spans="1:10" ht="15" customHeight="1">
      <c r="A28" s="2570"/>
      <c r="B28" s="1216" t="s">
        <v>25</v>
      </c>
      <c r="C28" s="1017">
        <v>0.31578947368421051</v>
      </c>
      <c r="D28" s="1018">
        <v>6</v>
      </c>
      <c r="E28" s="1017">
        <v>0.31578947368421051</v>
      </c>
      <c r="F28" s="1018">
        <v>6</v>
      </c>
      <c r="G28" s="1017">
        <v>0.36842105263157893</v>
      </c>
      <c r="H28" s="1018">
        <v>7</v>
      </c>
      <c r="I28" s="1017">
        <v>1</v>
      </c>
      <c r="J28" s="1018">
        <v>19</v>
      </c>
    </row>
    <row r="29" spans="1:10" ht="15" customHeight="1">
      <c r="A29" s="2570" t="s">
        <v>522</v>
      </c>
      <c r="B29" s="1216" t="s">
        <v>29</v>
      </c>
      <c r="C29" s="1017">
        <v>0.17073170731707318</v>
      </c>
      <c r="D29" s="1018">
        <v>35</v>
      </c>
      <c r="E29" s="1017">
        <v>0.41951219512195126</v>
      </c>
      <c r="F29" s="1018">
        <v>86</v>
      </c>
      <c r="G29" s="1017">
        <v>0.40975609756097564</v>
      </c>
      <c r="H29" s="1018">
        <v>84</v>
      </c>
      <c r="I29" s="1017">
        <v>1</v>
      </c>
      <c r="J29" s="1018">
        <v>205</v>
      </c>
    </row>
    <row r="30" spans="1:10" ht="15" customHeight="1">
      <c r="A30" s="2570"/>
      <c r="B30" s="1216" t="s">
        <v>30</v>
      </c>
      <c r="C30" s="1017">
        <v>0.1875</v>
      </c>
      <c r="D30" s="1018">
        <v>3</v>
      </c>
      <c r="E30" s="1017">
        <v>0.1875</v>
      </c>
      <c r="F30" s="1018">
        <v>3</v>
      </c>
      <c r="G30" s="1017">
        <v>0.625</v>
      </c>
      <c r="H30" s="1018">
        <v>10</v>
      </c>
      <c r="I30" s="1017">
        <v>1</v>
      </c>
      <c r="J30" s="1018">
        <v>16</v>
      </c>
    </row>
    <row r="31" spans="1:10" ht="15" customHeight="1">
      <c r="A31" s="2570"/>
      <c r="B31" s="1216" t="s">
        <v>31</v>
      </c>
      <c r="C31" s="1017">
        <v>0.28095238095238095</v>
      </c>
      <c r="D31" s="1018">
        <v>59</v>
      </c>
      <c r="E31" s="1017">
        <v>0.3</v>
      </c>
      <c r="F31" s="1018">
        <v>63</v>
      </c>
      <c r="G31" s="1017">
        <v>0.41904761904761906</v>
      </c>
      <c r="H31" s="1018">
        <v>88</v>
      </c>
      <c r="I31" s="1017">
        <v>1</v>
      </c>
      <c r="J31" s="1018">
        <v>210</v>
      </c>
    </row>
    <row r="32" spans="1:10" ht="15" customHeight="1">
      <c r="A32" s="2570" t="s">
        <v>523</v>
      </c>
      <c r="B32" s="1216" t="s">
        <v>34</v>
      </c>
      <c r="C32" s="1017">
        <v>0.21691176470588236</v>
      </c>
      <c r="D32" s="1018">
        <v>59</v>
      </c>
      <c r="E32" s="1017">
        <v>0.375</v>
      </c>
      <c r="F32" s="1018">
        <v>102</v>
      </c>
      <c r="G32" s="1017">
        <v>0.40808823529411759</v>
      </c>
      <c r="H32" s="1018">
        <v>111</v>
      </c>
      <c r="I32" s="1017">
        <v>1</v>
      </c>
      <c r="J32" s="1018">
        <v>272</v>
      </c>
    </row>
    <row r="33" spans="1:10" ht="15" customHeight="1">
      <c r="A33" s="2570"/>
      <c r="B33" s="1216" t="s">
        <v>33</v>
      </c>
      <c r="C33" s="1017">
        <v>0.2389937106918239</v>
      </c>
      <c r="D33" s="1018">
        <v>38</v>
      </c>
      <c r="E33" s="1017">
        <v>0.31446540880503143</v>
      </c>
      <c r="F33" s="1018">
        <v>50</v>
      </c>
      <c r="G33" s="1017">
        <v>0.44654088050314461</v>
      </c>
      <c r="H33" s="1018">
        <v>71</v>
      </c>
      <c r="I33" s="1017">
        <v>1</v>
      </c>
      <c r="J33" s="1018">
        <v>159</v>
      </c>
    </row>
    <row r="34" spans="1:10" ht="15" customHeight="1">
      <c r="A34" s="2570" t="s">
        <v>517</v>
      </c>
      <c r="B34" s="1216" t="s">
        <v>39</v>
      </c>
      <c r="C34" s="1017">
        <v>0.22627737226277372</v>
      </c>
      <c r="D34" s="1018">
        <v>62</v>
      </c>
      <c r="E34" s="1017">
        <v>0.38686131386861322</v>
      </c>
      <c r="F34" s="1018">
        <v>106</v>
      </c>
      <c r="G34" s="1017">
        <v>0.38686131386861322</v>
      </c>
      <c r="H34" s="1018">
        <v>106</v>
      </c>
      <c r="I34" s="1017">
        <v>1</v>
      </c>
      <c r="J34" s="1018">
        <v>274</v>
      </c>
    </row>
    <row r="35" spans="1:10" ht="15" customHeight="1">
      <c r="A35" s="2570"/>
      <c r="B35" s="1216" t="s">
        <v>36</v>
      </c>
      <c r="C35" s="1017">
        <v>0.22093023255813954</v>
      </c>
      <c r="D35" s="1018">
        <v>19</v>
      </c>
      <c r="E35" s="1017">
        <v>0.27906976744186046</v>
      </c>
      <c r="F35" s="1018">
        <v>24</v>
      </c>
      <c r="G35" s="1017">
        <v>0.5</v>
      </c>
      <c r="H35" s="1018">
        <v>43</v>
      </c>
      <c r="I35" s="1017">
        <v>1</v>
      </c>
      <c r="J35" s="1018">
        <v>86</v>
      </c>
    </row>
    <row r="36" spans="1:10" ht="27.95" customHeight="1">
      <c r="A36" s="2570"/>
      <c r="B36" s="1216" t="s">
        <v>37</v>
      </c>
      <c r="C36" s="1017">
        <v>0.1702127659574468</v>
      </c>
      <c r="D36" s="1018">
        <v>8</v>
      </c>
      <c r="E36" s="1017">
        <v>0.34042553191489361</v>
      </c>
      <c r="F36" s="1018">
        <v>16</v>
      </c>
      <c r="G36" s="1017">
        <v>0.48936170212765956</v>
      </c>
      <c r="H36" s="1018">
        <v>23</v>
      </c>
      <c r="I36" s="1017">
        <v>1</v>
      </c>
      <c r="J36" s="1018">
        <v>47</v>
      </c>
    </row>
    <row r="37" spans="1:10" ht="15" customHeight="1">
      <c r="A37" s="2570"/>
      <c r="B37" s="1216" t="s">
        <v>38</v>
      </c>
      <c r="C37" s="1017">
        <v>0.33333333333333326</v>
      </c>
      <c r="D37" s="1018">
        <v>8</v>
      </c>
      <c r="E37" s="1017">
        <v>0.25</v>
      </c>
      <c r="F37" s="1018">
        <v>6</v>
      </c>
      <c r="G37" s="1017">
        <v>0.41666666666666674</v>
      </c>
      <c r="H37" s="1018">
        <v>10</v>
      </c>
      <c r="I37" s="1017">
        <v>1</v>
      </c>
      <c r="J37" s="1018">
        <v>24</v>
      </c>
    </row>
    <row r="38" spans="1:10" ht="24.95" customHeight="1">
      <c r="A38" s="2570" t="s">
        <v>524</v>
      </c>
      <c r="B38" s="1216" t="s">
        <v>40</v>
      </c>
      <c r="C38" s="1017">
        <v>0.25748502994011974</v>
      </c>
      <c r="D38" s="1018">
        <v>43</v>
      </c>
      <c r="E38" s="1017">
        <v>0.3652694610778443</v>
      </c>
      <c r="F38" s="1018">
        <v>61</v>
      </c>
      <c r="G38" s="1017">
        <v>0.3772455089820359</v>
      </c>
      <c r="H38" s="1018">
        <v>63</v>
      </c>
      <c r="I38" s="1017">
        <v>1</v>
      </c>
      <c r="J38" s="1018">
        <v>167</v>
      </c>
    </row>
    <row r="39" spans="1:10" ht="24.95" customHeight="1">
      <c r="A39" s="2570"/>
      <c r="B39" s="1216" t="s">
        <v>41</v>
      </c>
      <c r="C39" s="1017">
        <v>0.24817518248175183</v>
      </c>
      <c r="D39" s="1018">
        <v>34</v>
      </c>
      <c r="E39" s="1017">
        <v>0.27007299270072993</v>
      </c>
      <c r="F39" s="1018">
        <v>37</v>
      </c>
      <c r="G39" s="1017">
        <v>0.48175182481751827</v>
      </c>
      <c r="H39" s="1018">
        <v>66</v>
      </c>
      <c r="I39" s="1017">
        <v>1</v>
      </c>
      <c r="J39" s="1018">
        <v>137</v>
      </c>
    </row>
    <row r="40" spans="1:10" ht="24.95" customHeight="1" thickBot="1">
      <c r="A40" s="2571"/>
      <c r="B40" s="1217" t="s">
        <v>42</v>
      </c>
      <c r="C40" s="1019">
        <v>0.15748031496062992</v>
      </c>
      <c r="D40" s="1020">
        <v>20</v>
      </c>
      <c r="E40" s="1019">
        <v>0.42519685039370081</v>
      </c>
      <c r="F40" s="1020">
        <v>54</v>
      </c>
      <c r="G40" s="1019">
        <v>0.41732283464566927</v>
      </c>
      <c r="H40" s="1020">
        <v>53</v>
      </c>
      <c r="I40" s="1019">
        <v>1</v>
      </c>
      <c r="J40" s="1020">
        <v>127</v>
      </c>
    </row>
    <row r="41" spans="1:10" ht="15.75" thickTop="1"/>
    <row r="44" spans="1:10">
      <c r="A44" s="1013"/>
    </row>
    <row r="45" spans="1:10" ht="15.75" customHeight="1">
      <c r="A45" s="1013"/>
    </row>
    <row r="46" spans="1:10" ht="15" customHeight="1">
      <c r="A46" s="1013"/>
    </row>
    <row r="47" spans="1:10">
      <c r="A47" s="1013"/>
    </row>
    <row r="48" spans="1:10">
      <c r="A48" s="1013"/>
    </row>
    <row r="49" spans="1:1">
      <c r="A49" s="1013"/>
    </row>
    <row r="50" spans="1:1">
      <c r="A50" s="1013"/>
    </row>
    <row r="51" spans="1:1">
      <c r="A51" s="1013"/>
    </row>
    <row r="52" spans="1:1">
      <c r="A52" s="1013"/>
    </row>
    <row r="53" spans="1:1">
      <c r="A53" s="1013"/>
    </row>
    <row r="54" spans="1:1">
      <c r="A54" s="1013"/>
    </row>
    <row r="55" spans="1:1">
      <c r="A55" s="1013"/>
    </row>
    <row r="56" spans="1:1" ht="15" customHeight="1">
      <c r="A56" s="1013"/>
    </row>
    <row r="57" spans="1:1">
      <c r="A57" s="1013"/>
    </row>
    <row r="58" spans="1:1">
      <c r="A58" s="1013"/>
    </row>
    <row r="59" spans="1:1">
      <c r="A59" s="1013"/>
    </row>
    <row r="60" spans="1:1">
      <c r="A60" s="1013"/>
    </row>
    <row r="61" spans="1:1">
      <c r="A61" s="1013"/>
    </row>
    <row r="62" spans="1:1">
      <c r="A62" s="1013"/>
    </row>
    <row r="63" spans="1:1">
      <c r="A63" s="1013"/>
    </row>
    <row r="64" spans="1:1">
      <c r="A64" s="1013"/>
    </row>
    <row r="65" spans="1:1">
      <c r="A65" s="1013"/>
    </row>
    <row r="66" spans="1:1">
      <c r="A66" s="1013"/>
    </row>
    <row r="67" spans="1:1">
      <c r="A67" s="1013"/>
    </row>
    <row r="68" spans="1:1">
      <c r="A68" s="1013"/>
    </row>
    <row r="69" spans="1:1">
      <c r="A69" s="1013"/>
    </row>
    <row r="70" spans="1:1">
      <c r="A70" s="1013"/>
    </row>
    <row r="71" spans="1:1">
      <c r="A71" s="1013"/>
    </row>
    <row r="72" spans="1:1">
      <c r="A72" s="1013"/>
    </row>
    <row r="73" spans="1:1">
      <c r="A73" s="1013"/>
    </row>
    <row r="74" spans="1:1" ht="15" customHeight="1">
      <c r="A74" s="1013"/>
    </row>
    <row r="75" spans="1:1">
      <c r="A75" s="1013"/>
    </row>
    <row r="76" spans="1:1">
      <c r="A76" s="1013"/>
    </row>
    <row r="77" spans="1:1">
      <c r="A77" s="1013"/>
    </row>
    <row r="78" spans="1:1" ht="15" customHeight="1">
      <c r="A78" s="1013"/>
    </row>
    <row r="79" spans="1:1">
      <c r="A79" s="1013"/>
    </row>
    <row r="80" spans="1:1">
      <c r="A80" s="1013"/>
    </row>
  </sheetData>
  <mergeCells count="18">
    <mergeCell ref="A4:J4"/>
    <mergeCell ref="A5:B7"/>
    <mergeCell ref="C5:J5"/>
    <mergeCell ref="C6:D6"/>
    <mergeCell ref="E6:F6"/>
    <mergeCell ref="G6:H6"/>
    <mergeCell ref="I6:J6"/>
    <mergeCell ref="A8:B8"/>
    <mergeCell ref="A9:A13"/>
    <mergeCell ref="A14:A15"/>
    <mergeCell ref="A16:A17"/>
    <mergeCell ref="A18:A21"/>
    <mergeCell ref="A38:A40"/>
    <mergeCell ref="A22:A25"/>
    <mergeCell ref="A26:A28"/>
    <mergeCell ref="A29:A31"/>
    <mergeCell ref="A32:A33"/>
    <mergeCell ref="A34:A37"/>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I42"/>
  <sheetViews>
    <sheetView workbookViewId="0">
      <selection activeCell="T24" sqref="T24"/>
    </sheetView>
  </sheetViews>
  <sheetFormatPr baseColWidth="10" defaultColWidth="9.140625" defaultRowHeight="15"/>
  <cols>
    <col min="1" max="2" width="22.7109375" customWidth="1"/>
    <col min="3" max="3" width="11.140625" customWidth="1"/>
    <col min="4" max="4" width="10.5703125" customWidth="1"/>
    <col min="5" max="5" width="11.140625" customWidth="1"/>
    <col min="6" max="6" width="10.5703125" customWidth="1"/>
    <col min="7" max="7" width="11.140625" customWidth="1"/>
    <col min="8" max="8" width="10.5703125" customWidth="1"/>
  </cols>
  <sheetData>
    <row r="1" spans="1:9" ht="18">
      <c r="A1" s="115" t="s">
        <v>248</v>
      </c>
    </row>
    <row r="4" spans="1:9" ht="18" customHeight="1" thickBot="1">
      <c r="A4" s="2582" t="s">
        <v>160</v>
      </c>
      <c r="B4" s="2582"/>
      <c r="C4" s="2582"/>
      <c r="D4" s="2582"/>
      <c r="E4" s="2582"/>
      <c r="F4" s="2582"/>
      <c r="G4" s="2582"/>
      <c r="H4" s="2582"/>
      <c r="I4" s="1021"/>
    </row>
    <row r="5" spans="1:9" ht="15" customHeight="1" thickTop="1">
      <c r="A5" s="2583">
        <v>2017</v>
      </c>
      <c r="B5" s="2583"/>
      <c r="C5" s="2586" t="s">
        <v>523</v>
      </c>
      <c r="D5" s="2586"/>
      <c r="E5" s="2586"/>
      <c r="F5" s="2586"/>
      <c r="G5" s="2586"/>
      <c r="H5" s="2586"/>
      <c r="I5" s="1021"/>
    </row>
    <row r="6" spans="1:9" ht="15" customHeight="1">
      <c r="A6" s="2584"/>
      <c r="B6" s="2584"/>
      <c r="C6" s="2587" t="s">
        <v>34</v>
      </c>
      <c r="D6" s="2587"/>
      <c r="E6" s="2587" t="s">
        <v>33</v>
      </c>
      <c r="F6" s="2587"/>
      <c r="G6" s="2587" t="s">
        <v>518</v>
      </c>
      <c r="H6" s="2587"/>
      <c r="I6" s="1021"/>
    </row>
    <row r="7" spans="1:9" ht="15" customHeight="1" thickBot="1">
      <c r="A7" s="2585"/>
      <c r="B7" s="2585"/>
      <c r="C7" s="1022" t="s">
        <v>520</v>
      </c>
      <c r="D7" s="1022" t="s">
        <v>519</v>
      </c>
      <c r="E7" s="1022" t="s">
        <v>520</v>
      </c>
      <c r="F7" s="1022" t="s">
        <v>519</v>
      </c>
      <c r="G7" s="1022" t="s">
        <v>520</v>
      </c>
      <c r="H7" s="1022" t="s">
        <v>519</v>
      </c>
      <c r="I7" s="1021"/>
    </row>
    <row r="8" spans="1:9" ht="15" customHeight="1" thickTop="1">
      <c r="A8" s="2581" t="s">
        <v>392</v>
      </c>
      <c r="B8" s="2581"/>
      <c r="C8" s="1023">
        <v>0.63109048723897909</v>
      </c>
      <c r="D8" s="1024">
        <v>272</v>
      </c>
      <c r="E8" s="1023">
        <v>0.36890951276102091</v>
      </c>
      <c r="F8" s="1024">
        <v>159</v>
      </c>
      <c r="G8" s="1023">
        <v>1</v>
      </c>
      <c r="H8" s="1024">
        <v>431</v>
      </c>
      <c r="I8" s="1021"/>
    </row>
    <row r="9" spans="1:9" ht="27.95" customHeight="1">
      <c r="A9" s="2579" t="s">
        <v>8</v>
      </c>
      <c r="B9" s="1025" t="s">
        <v>397</v>
      </c>
      <c r="C9" s="1026">
        <v>0.63157894736842102</v>
      </c>
      <c r="D9" s="1027">
        <v>156</v>
      </c>
      <c r="E9" s="1026">
        <v>0.36842105263157893</v>
      </c>
      <c r="F9" s="1027">
        <v>91</v>
      </c>
      <c r="G9" s="1026">
        <v>1</v>
      </c>
      <c r="H9" s="1027">
        <v>247</v>
      </c>
      <c r="I9" s="1021"/>
    </row>
    <row r="10" spans="1:9" ht="15" customHeight="1">
      <c r="A10" s="2579"/>
      <c r="B10" s="1025" t="s">
        <v>395</v>
      </c>
      <c r="C10" s="1026">
        <v>0.90625</v>
      </c>
      <c r="D10" s="1027">
        <v>87</v>
      </c>
      <c r="E10" s="1026">
        <v>9.375E-2</v>
      </c>
      <c r="F10" s="1027">
        <v>9</v>
      </c>
      <c r="G10" s="1026">
        <v>1</v>
      </c>
      <c r="H10" s="1027">
        <v>96</v>
      </c>
      <c r="I10" s="1021"/>
    </row>
    <row r="11" spans="1:9" ht="15" customHeight="1">
      <c r="A11" s="2579"/>
      <c r="B11" s="1025" t="s">
        <v>393</v>
      </c>
      <c r="C11" s="1026">
        <v>0.40425531914893609</v>
      </c>
      <c r="D11" s="1027">
        <v>19</v>
      </c>
      <c r="E11" s="1026">
        <v>0.5957446808510638</v>
      </c>
      <c r="F11" s="1027">
        <v>28</v>
      </c>
      <c r="G11" s="1026">
        <v>1</v>
      </c>
      <c r="H11" s="1027">
        <v>47</v>
      </c>
      <c r="I11" s="1021"/>
    </row>
    <row r="12" spans="1:9" ht="15" customHeight="1">
      <c r="A12" s="2579"/>
      <c r="B12" s="1025" t="s">
        <v>394</v>
      </c>
      <c r="C12" s="1026">
        <v>0.16666666666666663</v>
      </c>
      <c r="D12" s="1027">
        <v>6</v>
      </c>
      <c r="E12" s="1026">
        <v>0.83333333333333348</v>
      </c>
      <c r="F12" s="1027">
        <v>30</v>
      </c>
      <c r="G12" s="1026">
        <v>1</v>
      </c>
      <c r="H12" s="1027">
        <v>36</v>
      </c>
      <c r="I12" s="1021"/>
    </row>
    <row r="13" spans="1:9" ht="15" customHeight="1">
      <c r="A13" s="2579"/>
      <c r="B13" s="1025" t="s">
        <v>396</v>
      </c>
      <c r="C13" s="1026">
        <v>0.8</v>
      </c>
      <c r="D13" s="1027">
        <v>4</v>
      </c>
      <c r="E13" s="1026">
        <v>0.2</v>
      </c>
      <c r="F13" s="1027">
        <v>1</v>
      </c>
      <c r="G13" s="1026">
        <v>1</v>
      </c>
      <c r="H13" s="1027">
        <v>5</v>
      </c>
      <c r="I13" s="1021"/>
    </row>
    <row r="14" spans="1:9" ht="15" customHeight="1">
      <c r="A14" s="2579" t="s">
        <v>9</v>
      </c>
      <c r="B14" s="1025" t="s">
        <v>11</v>
      </c>
      <c r="C14" s="1026">
        <v>0.6570680628272253</v>
      </c>
      <c r="D14" s="1027">
        <v>251</v>
      </c>
      <c r="E14" s="1026">
        <v>0.34293193717277487</v>
      </c>
      <c r="F14" s="1027">
        <v>131</v>
      </c>
      <c r="G14" s="1026">
        <v>1</v>
      </c>
      <c r="H14" s="1027">
        <v>382</v>
      </c>
      <c r="I14" s="1021"/>
    </row>
    <row r="15" spans="1:9" ht="15" customHeight="1">
      <c r="A15" s="2579"/>
      <c r="B15" s="1025" t="s">
        <v>10</v>
      </c>
      <c r="C15" s="1026">
        <v>0.42857142857142855</v>
      </c>
      <c r="D15" s="1027">
        <v>21</v>
      </c>
      <c r="E15" s="1026">
        <v>0.5714285714285714</v>
      </c>
      <c r="F15" s="1027">
        <v>28</v>
      </c>
      <c r="G15" s="1026">
        <v>1</v>
      </c>
      <c r="H15" s="1027">
        <v>49</v>
      </c>
      <c r="I15" s="1021"/>
    </row>
    <row r="16" spans="1:9" ht="15" customHeight="1">
      <c r="A16" s="2579" t="s">
        <v>521</v>
      </c>
      <c r="B16" s="1025" t="s">
        <v>12</v>
      </c>
      <c r="C16" s="1026">
        <v>0.78260869565217395</v>
      </c>
      <c r="D16" s="1027">
        <v>18</v>
      </c>
      <c r="E16" s="1026">
        <v>0.21739130434782608</v>
      </c>
      <c r="F16" s="1027">
        <v>5</v>
      </c>
      <c r="G16" s="1026">
        <v>1</v>
      </c>
      <c r="H16" s="1027">
        <v>23</v>
      </c>
      <c r="I16" s="1021"/>
    </row>
    <row r="17" spans="1:9" ht="57" customHeight="1">
      <c r="A17" s="2579"/>
      <c r="B17" s="1025" t="s">
        <v>13</v>
      </c>
      <c r="C17" s="1026">
        <v>0.62254901960784315</v>
      </c>
      <c r="D17" s="1027">
        <v>254</v>
      </c>
      <c r="E17" s="1026">
        <v>0.37745098039215685</v>
      </c>
      <c r="F17" s="1027">
        <v>154</v>
      </c>
      <c r="G17" s="1026">
        <v>1</v>
      </c>
      <c r="H17" s="1027">
        <v>408</v>
      </c>
      <c r="I17" s="1021"/>
    </row>
    <row r="18" spans="1:9" ht="15" customHeight="1">
      <c r="A18" s="2579" t="s">
        <v>14</v>
      </c>
      <c r="B18" s="1025" t="s">
        <v>15</v>
      </c>
      <c r="C18" s="1026">
        <v>0.61194029850746268</v>
      </c>
      <c r="D18" s="1027">
        <v>41</v>
      </c>
      <c r="E18" s="1026">
        <v>0.38805970149253732</v>
      </c>
      <c r="F18" s="1027">
        <v>26</v>
      </c>
      <c r="G18" s="1026">
        <v>1</v>
      </c>
      <c r="H18" s="1027">
        <v>67</v>
      </c>
      <c r="I18" s="1021"/>
    </row>
    <row r="19" spans="1:9" ht="27.95" customHeight="1">
      <c r="A19" s="2579"/>
      <c r="B19" s="1025" t="s">
        <v>16</v>
      </c>
      <c r="C19" s="1026">
        <v>0.60150375939849621</v>
      </c>
      <c r="D19" s="1027">
        <v>80</v>
      </c>
      <c r="E19" s="1026">
        <v>0.39849624060150374</v>
      </c>
      <c r="F19" s="1027">
        <v>53</v>
      </c>
      <c r="G19" s="1026">
        <v>1</v>
      </c>
      <c r="H19" s="1027">
        <v>133</v>
      </c>
      <c r="I19" s="1021"/>
    </row>
    <row r="20" spans="1:9" ht="27.95" customHeight="1">
      <c r="A20" s="2579"/>
      <c r="B20" s="1025" t="s">
        <v>17</v>
      </c>
      <c r="C20" s="1026">
        <v>0.58677685950413228</v>
      </c>
      <c r="D20" s="1027">
        <v>71</v>
      </c>
      <c r="E20" s="1026">
        <v>0.41322314049586778</v>
      </c>
      <c r="F20" s="1027">
        <v>50</v>
      </c>
      <c r="G20" s="1026">
        <v>1</v>
      </c>
      <c r="H20" s="1027">
        <v>121</v>
      </c>
      <c r="I20" s="1021"/>
    </row>
    <row r="21" spans="1:9" ht="15" customHeight="1">
      <c r="A21" s="2579"/>
      <c r="B21" s="1025" t="s">
        <v>18</v>
      </c>
      <c r="C21" s="1026">
        <v>0.72727272727272729</v>
      </c>
      <c r="D21" s="1027">
        <v>80</v>
      </c>
      <c r="E21" s="1026">
        <v>0.27272727272727271</v>
      </c>
      <c r="F21" s="1027">
        <v>30</v>
      </c>
      <c r="G21" s="1026">
        <v>1</v>
      </c>
      <c r="H21" s="1027">
        <v>110</v>
      </c>
      <c r="I21" s="1021"/>
    </row>
    <row r="22" spans="1:9" ht="15" customHeight="1">
      <c r="A22" s="2579" t="s">
        <v>525</v>
      </c>
      <c r="B22" s="1025" t="s">
        <v>223</v>
      </c>
      <c r="C22" s="1026">
        <v>0.59241706161137442</v>
      </c>
      <c r="D22" s="1027">
        <v>125</v>
      </c>
      <c r="E22" s="1026">
        <v>0.40758293838862558</v>
      </c>
      <c r="F22" s="1027">
        <v>86</v>
      </c>
      <c r="G22" s="1026">
        <v>1</v>
      </c>
      <c r="H22" s="1027">
        <v>211</v>
      </c>
      <c r="I22" s="1021"/>
    </row>
    <row r="23" spans="1:9" ht="15" customHeight="1">
      <c r="A23" s="2579"/>
      <c r="B23" s="1025" t="s">
        <v>27</v>
      </c>
      <c r="C23" s="1026">
        <v>0.70121951219512202</v>
      </c>
      <c r="D23" s="1027">
        <v>115</v>
      </c>
      <c r="E23" s="1026">
        <v>0.29878048780487804</v>
      </c>
      <c r="F23" s="1027">
        <v>49</v>
      </c>
      <c r="G23" s="1026">
        <v>1</v>
      </c>
      <c r="H23" s="1027">
        <v>164</v>
      </c>
      <c r="I23" s="1021"/>
    </row>
    <row r="24" spans="1:9" ht="27.95" customHeight="1">
      <c r="A24" s="2579"/>
      <c r="B24" s="1025" t="s">
        <v>526</v>
      </c>
      <c r="C24" s="1026">
        <v>0.61702127659574468</v>
      </c>
      <c r="D24" s="1027">
        <v>29</v>
      </c>
      <c r="E24" s="1026">
        <v>0.38297872340425537</v>
      </c>
      <c r="F24" s="1027">
        <v>18</v>
      </c>
      <c r="G24" s="1026">
        <v>1</v>
      </c>
      <c r="H24" s="1027">
        <v>47</v>
      </c>
      <c r="I24" s="1021"/>
    </row>
    <row r="25" spans="1:9" ht="15" customHeight="1">
      <c r="A25" s="2579"/>
      <c r="B25" s="1025" t="s">
        <v>527</v>
      </c>
      <c r="C25" s="1026">
        <v>0.33333333333333326</v>
      </c>
      <c r="D25" s="1027">
        <v>3</v>
      </c>
      <c r="E25" s="1026">
        <v>0.66666666666666652</v>
      </c>
      <c r="F25" s="1027">
        <v>6</v>
      </c>
      <c r="G25" s="1026">
        <v>1</v>
      </c>
      <c r="H25" s="1027">
        <v>9</v>
      </c>
      <c r="I25" s="1021"/>
    </row>
    <row r="26" spans="1:9" ht="15" customHeight="1">
      <c r="A26" s="2579" t="s">
        <v>24</v>
      </c>
      <c r="B26" s="1025" t="s">
        <v>27</v>
      </c>
      <c r="C26" s="1026">
        <v>0.63636363636363635</v>
      </c>
      <c r="D26" s="1027">
        <v>231</v>
      </c>
      <c r="E26" s="1026">
        <v>0.36363636363636365</v>
      </c>
      <c r="F26" s="1027">
        <v>132</v>
      </c>
      <c r="G26" s="1026">
        <v>1</v>
      </c>
      <c r="H26" s="1027">
        <v>363</v>
      </c>
      <c r="I26" s="1021"/>
    </row>
    <row r="27" spans="1:9" ht="15" customHeight="1">
      <c r="A27" s="2579"/>
      <c r="B27" s="1025" t="s">
        <v>26</v>
      </c>
      <c r="C27" s="1026">
        <v>0.61224489795918369</v>
      </c>
      <c r="D27" s="1027">
        <v>30</v>
      </c>
      <c r="E27" s="1026">
        <v>0.38775510204081631</v>
      </c>
      <c r="F27" s="1027">
        <v>19</v>
      </c>
      <c r="G27" s="1026">
        <v>1</v>
      </c>
      <c r="H27" s="1027">
        <v>49</v>
      </c>
      <c r="I27" s="1021"/>
    </row>
    <row r="28" spans="1:9" ht="15" customHeight="1">
      <c r="A28" s="2579"/>
      <c r="B28" s="1025" t="s">
        <v>25</v>
      </c>
      <c r="C28" s="1026">
        <v>0.57894736842105265</v>
      </c>
      <c r="D28" s="1027">
        <v>11</v>
      </c>
      <c r="E28" s="1026">
        <v>0.42105263157894735</v>
      </c>
      <c r="F28" s="1027">
        <v>8</v>
      </c>
      <c r="G28" s="1026">
        <v>1</v>
      </c>
      <c r="H28" s="1027">
        <v>19</v>
      </c>
      <c r="I28" s="1021"/>
    </row>
    <row r="29" spans="1:9" ht="15" customHeight="1">
      <c r="A29" s="2579" t="s">
        <v>522</v>
      </c>
      <c r="B29" s="1025" t="s">
        <v>29</v>
      </c>
      <c r="C29" s="1026">
        <v>0.63902439024390245</v>
      </c>
      <c r="D29" s="1027">
        <v>131</v>
      </c>
      <c r="E29" s="1026">
        <v>0.36097560975609755</v>
      </c>
      <c r="F29" s="1027">
        <v>74</v>
      </c>
      <c r="G29" s="1026">
        <v>1</v>
      </c>
      <c r="H29" s="1027">
        <v>205</v>
      </c>
      <c r="I29" s="1021"/>
    </row>
    <row r="30" spans="1:9" ht="15" customHeight="1">
      <c r="A30" s="2579"/>
      <c r="B30" s="1025" t="s">
        <v>30</v>
      </c>
      <c r="C30" s="1026">
        <v>0.375</v>
      </c>
      <c r="D30" s="1027">
        <v>6</v>
      </c>
      <c r="E30" s="1026">
        <v>0.625</v>
      </c>
      <c r="F30" s="1027">
        <v>10</v>
      </c>
      <c r="G30" s="1026">
        <v>1</v>
      </c>
      <c r="H30" s="1027">
        <v>16</v>
      </c>
      <c r="I30" s="1021"/>
    </row>
    <row r="31" spans="1:9" ht="15" customHeight="1">
      <c r="A31" s="2579"/>
      <c r="B31" s="1025" t="s">
        <v>31</v>
      </c>
      <c r="C31" s="1026">
        <v>0.6428571428571429</v>
      </c>
      <c r="D31" s="1027">
        <v>135</v>
      </c>
      <c r="E31" s="1026">
        <v>0.35714285714285715</v>
      </c>
      <c r="F31" s="1027">
        <v>75</v>
      </c>
      <c r="G31" s="1026">
        <v>1</v>
      </c>
      <c r="H31" s="1027">
        <v>210</v>
      </c>
      <c r="I31" s="1021"/>
    </row>
    <row r="32" spans="1:9" ht="15" customHeight="1">
      <c r="A32" s="2579" t="s">
        <v>523</v>
      </c>
      <c r="B32" s="1025" t="s">
        <v>34</v>
      </c>
      <c r="C32" s="1026">
        <v>1</v>
      </c>
      <c r="D32" s="1027">
        <v>272</v>
      </c>
      <c r="E32" s="1026">
        <v>0</v>
      </c>
      <c r="F32" s="1027">
        <v>0</v>
      </c>
      <c r="G32" s="1026">
        <v>1</v>
      </c>
      <c r="H32" s="1027">
        <v>272</v>
      </c>
      <c r="I32" s="1021"/>
    </row>
    <row r="33" spans="1:9" ht="15" customHeight="1">
      <c r="A33" s="2579"/>
      <c r="B33" s="1025" t="s">
        <v>33</v>
      </c>
      <c r="C33" s="1026">
        <v>0</v>
      </c>
      <c r="D33" s="1027">
        <v>0</v>
      </c>
      <c r="E33" s="1026">
        <v>1</v>
      </c>
      <c r="F33" s="1027">
        <v>159</v>
      </c>
      <c r="G33" s="1026">
        <v>1</v>
      </c>
      <c r="H33" s="1027">
        <v>159</v>
      </c>
      <c r="I33" s="1021"/>
    </row>
    <row r="34" spans="1:9" ht="15" customHeight="1">
      <c r="A34" s="2579"/>
      <c r="B34" s="1025" t="s">
        <v>518</v>
      </c>
      <c r="C34" s="1026">
        <v>0.63109048723897909</v>
      </c>
      <c r="D34" s="1027">
        <v>272</v>
      </c>
      <c r="E34" s="1026">
        <v>0.36890951276102091</v>
      </c>
      <c r="F34" s="1027">
        <v>159</v>
      </c>
      <c r="G34" s="1026">
        <v>1</v>
      </c>
      <c r="H34" s="1027">
        <v>431</v>
      </c>
      <c r="I34" s="1021"/>
    </row>
    <row r="35" spans="1:9" ht="15" customHeight="1">
      <c r="A35" s="2579" t="s">
        <v>517</v>
      </c>
      <c r="B35" s="1025" t="s">
        <v>39</v>
      </c>
      <c r="C35" s="1026">
        <v>0.59854014598540151</v>
      </c>
      <c r="D35" s="1027">
        <v>164</v>
      </c>
      <c r="E35" s="1026">
        <v>0.40145985401459855</v>
      </c>
      <c r="F35" s="1027">
        <v>110</v>
      </c>
      <c r="G35" s="1026">
        <v>1</v>
      </c>
      <c r="H35" s="1027">
        <v>274</v>
      </c>
      <c r="I35" s="1021"/>
    </row>
    <row r="36" spans="1:9" ht="15" customHeight="1">
      <c r="A36" s="2579"/>
      <c r="B36" s="1025" t="s">
        <v>36</v>
      </c>
      <c r="C36" s="1026">
        <v>0.73255813953488369</v>
      </c>
      <c r="D36" s="1027">
        <v>63</v>
      </c>
      <c r="E36" s="1026">
        <v>0.26744186046511625</v>
      </c>
      <c r="F36" s="1027">
        <v>23</v>
      </c>
      <c r="G36" s="1026">
        <v>1</v>
      </c>
      <c r="H36" s="1027">
        <v>86</v>
      </c>
      <c r="I36" s="1021"/>
    </row>
    <row r="37" spans="1:9" ht="27.95" customHeight="1">
      <c r="A37" s="2579"/>
      <c r="B37" s="1025" t="s">
        <v>37</v>
      </c>
      <c r="C37" s="1026">
        <v>0.5957446808510638</v>
      </c>
      <c r="D37" s="1027">
        <v>28</v>
      </c>
      <c r="E37" s="1026">
        <v>0.40425531914893609</v>
      </c>
      <c r="F37" s="1027">
        <v>19</v>
      </c>
      <c r="G37" s="1026">
        <v>1</v>
      </c>
      <c r="H37" s="1027">
        <v>47</v>
      </c>
      <c r="I37" s="1021"/>
    </row>
    <row r="38" spans="1:9" ht="15" customHeight="1">
      <c r="A38" s="2579"/>
      <c r="B38" s="1025" t="s">
        <v>38</v>
      </c>
      <c r="C38" s="1026">
        <v>0.70833333333333348</v>
      </c>
      <c r="D38" s="1027">
        <v>17</v>
      </c>
      <c r="E38" s="1026">
        <v>0.29166666666666669</v>
      </c>
      <c r="F38" s="1027">
        <v>7</v>
      </c>
      <c r="G38" s="1026">
        <v>1</v>
      </c>
      <c r="H38" s="1027">
        <v>24</v>
      </c>
      <c r="I38" s="1021"/>
    </row>
    <row r="39" spans="1:9" ht="24.95" customHeight="1">
      <c r="A39" s="2579" t="s">
        <v>524</v>
      </c>
      <c r="B39" s="1025" t="s">
        <v>40</v>
      </c>
      <c r="C39" s="1026">
        <v>0.62874251497005984</v>
      </c>
      <c r="D39" s="1027">
        <v>105</v>
      </c>
      <c r="E39" s="1026">
        <v>0.37125748502994005</v>
      </c>
      <c r="F39" s="1027">
        <v>62</v>
      </c>
      <c r="G39" s="1026">
        <v>1</v>
      </c>
      <c r="H39" s="1027">
        <v>167</v>
      </c>
      <c r="I39" s="1021"/>
    </row>
    <row r="40" spans="1:9" ht="24.95" customHeight="1">
      <c r="A40" s="2579"/>
      <c r="B40" s="1025" t="s">
        <v>41</v>
      </c>
      <c r="C40" s="1026">
        <v>0.62773722627737227</v>
      </c>
      <c r="D40" s="1027">
        <v>86</v>
      </c>
      <c r="E40" s="1026">
        <v>0.37226277372262773</v>
      </c>
      <c r="F40" s="1027">
        <v>51</v>
      </c>
      <c r="G40" s="1026">
        <v>1</v>
      </c>
      <c r="H40" s="1027">
        <v>137</v>
      </c>
      <c r="I40" s="1021"/>
    </row>
    <row r="41" spans="1:9" ht="24.95" customHeight="1" thickBot="1">
      <c r="A41" s="2580"/>
      <c r="B41" s="1028" t="s">
        <v>42</v>
      </c>
      <c r="C41" s="1029">
        <v>0.63779527559055116</v>
      </c>
      <c r="D41" s="1030">
        <v>81</v>
      </c>
      <c r="E41" s="1029">
        <v>0.36220472440944884</v>
      </c>
      <c r="F41" s="1030">
        <v>46</v>
      </c>
      <c r="G41" s="1029">
        <v>1</v>
      </c>
      <c r="H41" s="1030">
        <v>127</v>
      </c>
      <c r="I41" s="1021"/>
    </row>
    <row r="42" spans="1:9" ht="15.75" thickTop="1"/>
  </sheetData>
  <sortState ref="B22:H25">
    <sortCondition descending="1" ref="H22:H25"/>
  </sortState>
  <mergeCells count="17">
    <mergeCell ref="A4:H4"/>
    <mergeCell ref="A5:B7"/>
    <mergeCell ref="C5:H5"/>
    <mergeCell ref="C6:D6"/>
    <mergeCell ref="E6:F6"/>
    <mergeCell ref="G6:H6"/>
    <mergeCell ref="A8:B8"/>
    <mergeCell ref="A9:A13"/>
    <mergeCell ref="A14:A15"/>
    <mergeCell ref="A16:A17"/>
    <mergeCell ref="A18:A21"/>
    <mergeCell ref="A39:A41"/>
    <mergeCell ref="A22:A25"/>
    <mergeCell ref="A26:A28"/>
    <mergeCell ref="A29:A31"/>
    <mergeCell ref="A32:A34"/>
    <mergeCell ref="A35:A38"/>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K49"/>
  <sheetViews>
    <sheetView workbookViewId="0">
      <selection activeCell="T24" sqref="T24"/>
    </sheetView>
  </sheetViews>
  <sheetFormatPr baseColWidth="10" defaultColWidth="9.140625" defaultRowHeight="15"/>
  <cols>
    <col min="1" max="2" width="22.7109375" customWidth="1"/>
    <col min="3" max="3" width="9.42578125" customWidth="1"/>
    <col min="4" max="4" width="10.5703125" customWidth="1"/>
  </cols>
  <sheetData>
    <row r="2" spans="1:11" ht="18">
      <c r="A2" s="117" t="s">
        <v>248</v>
      </c>
    </row>
    <row r="5" spans="1:11">
      <c r="A5" s="116" t="s">
        <v>250</v>
      </c>
    </row>
    <row r="6" spans="1:11" ht="15.75" thickBot="1"/>
    <row r="7" spans="1:11" ht="15" customHeight="1" thickTop="1">
      <c r="A7" s="2590" t="s">
        <v>183</v>
      </c>
      <c r="B7" s="2590"/>
      <c r="C7" s="2592" t="s">
        <v>161</v>
      </c>
      <c r="D7" s="2592"/>
      <c r="E7" s="1031"/>
      <c r="K7" s="216"/>
    </row>
    <row r="8" spans="1:11" ht="15" customHeight="1" thickBot="1">
      <c r="A8" s="2591"/>
      <c r="B8" s="2591"/>
      <c r="C8" s="1032" t="s">
        <v>648</v>
      </c>
      <c r="D8" s="1032" t="s">
        <v>519</v>
      </c>
      <c r="E8" s="1031"/>
      <c r="K8" s="216"/>
    </row>
    <row r="9" spans="1:11" ht="15" customHeight="1" thickTop="1">
      <c r="A9" s="1033" t="s">
        <v>392</v>
      </c>
      <c r="B9" s="1034" t="s">
        <v>65</v>
      </c>
      <c r="C9" s="1035">
        <v>23.2691415313225</v>
      </c>
      <c r="D9" s="1036">
        <v>434</v>
      </c>
      <c r="E9" s="1031"/>
      <c r="K9" s="216"/>
    </row>
    <row r="10" spans="1:11" ht="27.95" customHeight="1">
      <c r="A10" s="2588" t="s">
        <v>8</v>
      </c>
      <c r="B10" s="1037" t="s">
        <v>397</v>
      </c>
      <c r="C10" s="1038">
        <v>22.534412955465587</v>
      </c>
      <c r="D10" s="1039">
        <v>249</v>
      </c>
      <c r="E10" s="1031"/>
      <c r="K10" s="216"/>
    </row>
    <row r="11" spans="1:11" ht="15" customHeight="1">
      <c r="A11" s="2588"/>
      <c r="B11" s="1037" t="s">
        <v>395</v>
      </c>
      <c r="C11" s="1038">
        <v>25.145833333333329</v>
      </c>
      <c r="D11" s="1039">
        <v>97</v>
      </c>
      <c r="E11" s="1031"/>
      <c r="K11" s="216"/>
    </row>
    <row r="12" spans="1:11" ht="15" customHeight="1">
      <c r="A12" s="2588"/>
      <c r="B12" s="1037" t="s">
        <v>393</v>
      </c>
      <c r="C12" s="1038">
        <v>22.234042553191486</v>
      </c>
      <c r="D12" s="1039">
        <v>47</v>
      </c>
      <c r="E12" s="1031"/>
      <c r="K12" s="216"/>
    </row>
    <row r="13" spans="1:11" ht="15" customHeight="1">
      <c r="A13" s="2588"/>
      <c r="B13" s="1037" t="s">
        <v>394</v>
      </c>
      <c r="C13" s="1038">
        <v>24.694444444444446</v>
      </c>
      <c r="D13" s="1039">
        <v>36</v>
      </c>
      <c r="E13" s="1031"/>
      <c r="K13" s="216"/>
    </row>
    <row r="14" spans="1:11" ht="15" customHeight="1">
      <c r="A14" s="2588"/>
      <c r="B14" s="1037" t="s">
        <v>396</v>
      </c>
      <c r="C14" s="1038">
        <v>23</v>
      </c>
      <c r="D14" s="1039">
        <v>5</v>
      </c>
      <c r="E14" s="1031"/>
      <c r="K14" s="216"/>
    </row>
    <row r="15" spans="1:11" ht="15" customHeight="1">
      <c r="A15" s="2588" t="s">
        <v>9</v>
      </c>
      <c r="B15" s="1037" t="s">
        <v>11</v>
      </c>
      <c r="C15" s="1038">
        <v>22.769633507853413</v>
      </c>
      <c r="D15" s="1039">
        <v>384</v>
      </c>
      <c r="E15" s="1031"/>
      <c r="K15" s="216"/>
    </row>
    <row r="16" spans="1:11" ht="15" customHeight="1">
      <c r="A16" s="2588"/>
      <c r="B16" s="1037" t="s">
        <v>10</v>
      </c>
      <c r="C16" s="1038">
        <v>27.163265306122447</v>
      </c>
      <c r="D16" s="1039">
        <v>50</v>
      </c>
      <c r="E16" s="1031"/>
      <c r="K16" s="216"/>
    </row>
    <row r="17" spans="1:11" ht="15" customHeight="1">
      <c r="A17" s="2588" t="s">
        <v>521</v>
      </c>
      <c r="B17" s="1037" t="s">
        <v>12</v>
      </c>
      <c r="C17" s="1038">
        <v>23.608695652173914</v>
      </c>
      <c r="D17" s="1039">
        <v>23</v>
      </c>
      <c r="E17" s="1031"/>
      <c r="K17" s="216"/>
    </row>
    <row r="18" spans="1:11" ht="57" customHeight="1">
      <c r="A18" s="2588"/>
      <c r="B18" s="1037" t="s">
        <v>13</v>
      </c>
      <c r="C18" s="1038">
        <v>23.250000000000021</v>
      </c>
      <c r="D18" s="1039">
        <v>410</v>
      </c>
      <c r="E18" s="1031"/>
      <c r="K18" s="216"/>
    </row>
    <row r="19" spans="1:11" ht="15" customHeight="1">
      <c r="A19" s="2588" t="s">
        <v>14</v>
      </c>
      <c r="B19" s="1037" t="s">
        <v>15</v>
      </c>
      <c r="C19" s="1038">
        <v>22.059701492537311</v>
      </c>
      <c r="D19" s="1039">
        <v>68</v>
      </c>
      <c r="E19" s="1031"/>
      <c r="K19" s="216"/>
    </row>
    <row r="20" spans="1:11" ht="27.95" customHeight="1">
      <c r="A20" s="2588"/>
      <c r="B20" s="1037" t="s">
        <v>16</v>
      </c>
      <c r="C20" s="1038">
        <v>23.218045112781954</v>
      </c>
      <c r="D20" s="1039">
        <v>134</v>
      </c>
      <c r="E20" s="1031"/>
      <c r="K20" s="216"/>
    </row>
    <row r="21" spans="1:11" ht="27.95" customHeight="1">
      <c r="A21" s="2588"/>
      <c r="B21" s="1037" t="s">
        <v>17</v>
      </c>
      <c r="C21" s="1038">
        <v>22.925619834710755</v>
      </c>
      <c r="D21" s="1039">
        <v>121</v>
      </c>
      <c r="E21" s="1031"/>
      <c r="K21" s="216"/>
    </row>
    <row r="22" spans="1:11" ht="15" customHeight="1">
      <c r="A22" s="2588"/>
      <c r="B22" s="1037" t="s">
        <v>18</v>
      </c>
      <c r="C22" s="1038">
        <v>24.445454545454538</v>
      </c>
      <c r="D22" s="1039">
        <v>111</v>
      </c>
      <c r="E22" s="1031"/>
      <c r="K22" s="216"/>
    </row>
    <row r="23" spans="1:11" ht="15" customHeight="1">
      <c r="A23" s="2588" t="s">
        <v>525</v>
      </c>
      <c r="B23" s="1037" t="s">
        <v>223</v>
      </c>
      <c r="C23" s="1038">
        <v>23.971563981042671</v>
      </c>
      <c r="D23" s="1039">
        <v>211</v>
      </c>
      <c r="E23" s="1031"/>
      <c r="K23" s="216"/>
    </row>
    <row r="24" spans="1:11" ht="15" customHeight="1">
      <c r="A24" s="2588"/>
      <c r="B24" s="1037" t="s">
        <v>27</v>
      </c>
      <c r="C24" s="1038">
        <v>22.225609756097565</v>
      </c>
      <c r="D24" s="1039">
        <v>164</v>
      </c>
      <c r="E24" s="1031"/>
      <c r="K24" s="216"/>
    </row>
    <row r="25" spans="1:11" ht="27.95" customHeight="1">
      <c r="A25" s="2588"/>
      <c r="B25" s="1037" t="s">
        <v>526</v>
      </c>
      <c r="C25" s="1038">
        <v>22.978723404255323</v>
      </c>
      <c r="D25" s="1039">
        <v>47</v>
      </c>
      <c r="E25" s="1031"/>
      <c r="K25" s="216"/>
    </row>
    <row r="26" spans="1:11" ht="15" customHeight="1">
      <c r="A26" s="2588"/>
      <c r="B26" s="1037" t="s">
        <v>527</v>
      </c>
      <c r="C26" s="1038">
        <v>27.333333333333332</v>
      </c>
      <c r="D26" s="1039">
        <v>9</v>
      </c>
      <c r="E26" s="1031"/>
      <c r="K26" s="216"/>
    </row>
    <row r="27" spans="1:11" ht="15" customHeight="1">
      <c r="A27" s="2588" t="s">
        <v>24</v>
      </c>
      <c r="B27" s="1037" t="s">
        <v>27</v>
      </c>
      <c r="C27" s="1038">
        <v>23.228650137741042</v>
      </c>
      <c r="D27" s="1039">
        <v>364</v>
      </c>
      <c r="E27" s="1031"/>
      <c r="K27" s="216"/>
    </row>
    <row r="28" spans="1:11" ht="15" customHeight="1">
      <c r="A28" s="2588"/>
      <c r="B28" s="1037" t="s">
        <v>26</v>
      </c>
      <c r="C28" s="1038">
        <v>22.897959183673471</v>
      </c>
      <c r="D28" s="1039">
        <v>50</v>
      </c>
      <c r="E28" s="1031"/>
      <c r="K28" s="216"/>
    </row>
    <row r="29" spans="1:11" ht="15" customHeight="1">
      <c r="A29" s="2588"/>
      <c r="B29" s="1037" t="s">
        <v>25</v>
      </c>
      <c r="C29" s="1038">
        <v>25</v>
      </c>
      <c r="D29" s="1039">
        <v>20</v>
      </c>
      <c r="E29" s="1031"/>
      <c r="K29" s="216"/>
    </row>
    <row r="30" spans="1:11" ht="15" customHeight="1">
      <c r="A30" s="2588" t="s">
        <v>522</v>
      </c>
      <c r="B30" s="1037" t="s">
        <v>29</v>
      </c>
      <c r="C30" s="1038">
        <v>23.751219512195124</v>
      </c>
      <c r="D30" s="1039">
        <v>207</v>
      </c>
      <c r="E30" s="1031"/>
      <c r="K30" s="216"/>
    </row>
    <row r="31" spans="1:11" ht="15" customHeight="1">
      <c r="A31" s="2588"/>
      <c r="B31" s="1037" t="s">
        <v>30</v>
      </c>
      <c r="C31" s="1038">
        <v>25.312500000000007</v>
      </c>
      <c r="D31" s="1039">
        <v>16</v>
      </c>
      <c r="E31" s="1031"/>
      <c r="K31" s="216"/>
    </row>
    <row r="32" spans="1:11" ht="15" customHeight="1">
      <c r="A32" s="2588"/>
      <c r="B32" s="1037" t="s">
        <v>31</v>
      </c>
      <c r="C32" s="1038">
        <v>22.642857142857132</v>
      </c>
      <c r="D32" s="1039">
        <v>211</v>
      </c>
      <c r="E32" s="1031"/>
      <c r="K32" s="216"/>
    </row>
    <row r="33" spans="1:11" ht="15" customHeight="1">
      <c r="A33" s="2588" t="s">
        <v>523</v>
      </c>
      <c r="B33" s="1037" t="s">
        <v>34</v>
      </c>
      <c r="C33" s="1038">
        <v>23.242647058823525</v>
      </c>
      <c r="D33" s="1039">
        <v>272</v>
      </c>
      <c r="E33" s="1031"/>
      <c r="K33" s="216"/>
    </row>
    <row r="34" spans="1:11" ht="15" customHeight="1">
      <c r="A34" s="2588"/>
      <c r="B34" s="1037" t="s">
        <v>33</v>
      </c>
      <c r="C34" s="1038">
        <v>23.314465408805027</v>
      </c>
      <c r="D34" s="1039">
        <v>159</v>
      </c>
      <c r="E34" s="1031"/>
      <c r="K34" s="216"/>
    </row>
    <row r="35" spans="1:11" ht="15" customHeight="1">
      <c r="A35" s="2588" t="s">
        <v>517</v>
      </c>
      <c r="B35" s="1037" t="s">
        <v>39</v>
      </c>
      <c r="C35" s="1038">
        <v>23.897810218978105</v>
      </c>
      <c r="D35" s="1039">
        <v>276</v>
      </c>
      <c r="E35" s="1031"/>
      <c r="K35" s="216"/>
    </row>
    <row r="36" spans="1:11" ht="15" customHeight="1">
      <c r="A36" s="2588"/>
      <c r="B36" s="1037" t="s">
        <v>36</v>
      </c>
      <c r="C36" s="1038">
        <v>21.976744186046517</v>
      </c>
      <c r="D36" s="1039">
        <v>86</v>
      </c>
      <c r="E36" s="1031"/>
      <c r="K36" s="216"/>
    </row>
    <row r="37" spans="1:11" ht="27.95" customHeight="1">
      <c r="A37" s="2588"/>
      <c r="B37" s="1037" t="s">
        <v>37</v>
      </c>
      <c r="C37" s="1038">
        <v>22.468085106382976</v>
      </c>
      <c r="D37" s="1039">
        <v>48</v>
      </c>
      <c r="E37" s="1031"/>
      <c r="K37" s="216"/>
    </row>
    <row r="38" spans="1:11" ht="15" customHeight="1">
      <c r="A38" s="2588"/>
      <c r="B38" s="1037" t="s">
        <v>38</v>
      </c>
      <c r="C38" s="1038">
        <v>22.291666666666668</v>
      </c>
      <c r="D38" s="1039">
        <v>24</v>
      </c>
      <c r="E38" s="1031"/>
      <c r="K38" s="216"/>
    </row>
    <row r="39" spans="1:11" ht="24.95" customHeight="1">
      <c r="A39" s="2588" t="s">
        <v>524</v>
      </c>
      <c r="B39" s="1037" t="s">
        <v>40</v>
      </c>
      <c r="C39" s="1038">
        <v>23.664670658682628</v>
      </c>
      <c r="D39" s="1039">
        <v>167</v>
      </c>
      <c r="E39" s="1031"/>
      <c r="K39" s="216"/>
    </row>
    <row r="40" spans="1:11" ht="24.95" customHeight="1">
      <c r="A40" s="2588"/>
      <c r="B40" s="1037" t="s">
        <v>41</v>
      </c>
      <c r="C40" s="1038">
        <v>23.204379562043787</v>
      </c>
      <c r="D40" s="1039">
        <v>137</v>
      </c>
      <c r="E40" s="1031"/>
      <c r="K40" s="216"/>
    </row>
    <row r="41" spans="1:11" ht="24.95" customHeight="1" thickBot="1">
      <c r="A41" s="2589"/>
      <c r="B41" s="1040" t="s">
        <v>42</v>
      </c>
      <c r="C41" s="1041">
        <v>22.818897637795271</v>
      </c>
      <c r="D41" s="1042">
        <v>128</v>
      </c>
      <c r="E41" s="1031"/>
      <c r="K41" s="216"/>
    </row>
    <row r="42" spans="1:11" ht="15.75" thickTop="1"/>
    <row r="46" spans="1:11">
      <c r="A46" s="116" t="s">
        <v>45</v>
      </c>
    </row>
    <row r="47" spans="1:11">
      <c r="A47" s="116" t="s">
        <v>46</v>
      </c>
    </row>
    <row r="48" spans="1:11">
      <c r="A48" s="116" t="s">
        <v>47</v>
      </c>
    </row>
    <row r="49" spans="1:1">
      <c r="A49" s="116" t="s">
        <v>162</v>
      </c>
    </row>
  </sheetData>
  <sortState ref="B23:D26">
    <sortCondition descending="1" ref="D23:D26"/>
  </sortState>
  <mergeCells count="12">
    <mergeCell ref="A35:A38"/>
    <mergeCell ref="A39:A41"/>
    <mergeCell ref="A7:B8"/>
    <mergeCell ref="C7:D7"/>
    <mergeCell ref="A10:A14"/>
    <mergeCell ref="A15:A16"/>
    <mergeCell ref="A17:A18"/>
    <mergeCell ref="A19:A22"/>
    <mergeCell ref="A23:A26"/>
    <mergeCell ref="A27:A29"/>
    <mergeCell ref="A30:A32"/>
    <mergeCell ref="A33:A34"/>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M48"/>
  <sheetViews>
    <sheetView workbookViewId="0">
      <selection activeCell="T24" sqref="T24"/>
    </sheetView>
  </sheetViews>
  <sheetFormatPr baseColWidth="10" defaultColWidth="9.140625" defaultRowHeight="15"/>
  <cols>
    <col min="1" max="2" width="22.7109375" customWidth="1"/>
    <col min="3" max="4" width="11.28515625" customWidth="1"/>
    <col min="5" max="5" width="11.140625" customWidth="1"/>
    <col min="6" max="6" width="10.5703125" customWidth="1"/>
    <col min="7" max="8" width="13.5703125" customWidth="1"/>
    <col min="9" max="9" width="11.140625" customWidth="1"/>
    <col min="10" max="10" width="10.5703125" customWidth="1"/>
    <col min="11" max="11" width="11.140625" customWidth="1"/>
    <col min="12" max="12" width="10.5703125" customWidth="1"/>
  </cols>
  <sheetData>
    <row r="2" spans="1:13" ht="18">
      <c r="A2" s="119" t="s">
        <v>248</v>
      </c>
    </row>
    <row r="4" spans="1:13" ht="18" customHeight="1" thickBot="1">
      <c r="A4" s="2596" t="s">
        <v>163</v>
      </c>
      <c r="B4" s="2596"/>
      <c r="C4" s="2596"/>
      <c r="D4" s="2596"/>
      <c r="E4" s="2596"/>
      <c r="F4" s="2596"/>
      <c r="G4" s="2596"/>
      <c r="H4" s="2596"/>
      <c r="I4" s="2596"/>
      <c r="J4" s="2596"/>
      <c r="K4" s="2596"/>
      <c r="L4" s="2596"/>
      <c r="M4" s="1043"/>
    </row>
    <row r="5" spans="1:13" ht="15" customHeight="1" thickTop="1">
      <c r="A5" s="2597" t="s">
        <v>183</v>
      </c>
      <c r="B5" s="2597"/>
      <c r="C5" s="2600" t="s">
        <v>525</v>
      </c>
      <c r="D5" s="2600"/>
      <c r="E5" s="2600"/>
      <c r="F5" s="2600"/>
      <c r="G5" s="2600"/>
      <c r="H5" s="2600"/>
      <c r="I5" s="2600"/>
      <c r="J5" s="2600"/>
      <c r="K5" s="2600"/>
      <c r="L5" s="2600"/>
      <c r="M5" s="1043"/>
    </row>
    <row r="6" spans="1:13" ht="27.95" customHeight="1">
      <c r="A6" s="2598"/>
      <c r="B6" s="2598"/>
      <c r="C6" s="2601" t="s">
        <v>223</v>
      </c>
      <c r="D6" s="2601"/>
      <c r="E6" s="2601" t="s">
        <v>27</v>
      </c>
      <c r="F6" s="2601"/>
      <c r="G6" s="2601" t="s">
        <v>526</v>
      </c>
      <c r="H6" s="2601"/>
      <c r="I6" s="2601" t="s">
        <v>527</v>
      </c>
      <c r="J6" s="2601"/>
      <c r="K6" s="2601" t="s">
        <v>518</v>
      </c>
      <c r="L6" s="2601"/>
      <c r="M6" s="1043"/>
    </row>
    <row r="7" spans="1:13" ht="15" customHeight="1" thickBot="1">
      <c r="A7" s="2599"/>
      <c r="B7" s="2599"/>
      <c r="C7" s="1044" t="s">
        <v>520</v>
      </c>
      <c r="D7" s="1044" t="s">
        <v>519</v>
      </c>
      <c r="E7" s="1044" t="s">
        <v>520</v>
      </c>
      <c r="F7" s="1044" t="s">
        <v>519</v>
      </c>
      <c r="G7" s="1044" t="s">
        <v>520</v>
      </c>
      <c r="H7" s="1044" t="s">
        <v>519</v>
      </c>
      <c r="I7" s="1044" t="s">
        <v>520</v>
      </c>
      <c r="J7" s="1044" t="s">
        <v>519</v>
      </c>
      <c r="K7" s="1044" t="s">
        <v>520</v>
      </c>
      <c r="L7" s="1044" t="s">
        <v>519</v>
      </c>
      <c r="M7" s="1043"/>
    </row>
    <row r="8" spans="1:13" ht="15" customHeight="1" thickTop="1">
      <c r="A8" s="2595" t="s">
        <v>392</v>
      </c>
      <c r="B8" s="2595"/>
      <c r="C8" s="1045">
        <v>0.48955916473317873</v>
      </c>
      <c r="D8" s="1046">
        <v>211</v>
      </c>
      <c r="E8" s="1045">
        <v>0.38051044083526686</v>
      </c>
      <c r="F8" s="1046">
        <v>164</v>
      </c>
      <c r="G8" s="1045">
        <v>0.10904872389791183</v>
      </c>
      <c r="H8" s="1046">
        <v>47</v>
      </c>
      <c r="I8" s="1045">
        <v>2.0881670533642691E-2</v>
      </c>
      <c r="J8" s="1046">
        <v>9</v>
      </c>
      <c r="K8" s="1045">
        <v>1</v>
      </c>
      <c r="L8" s="1046">
        <v>431</v>
      </c>
      <c r="M8" s="1043"/>
    </row>
    <row r="9" spans="1:13" ht="27.95" customHeight="1">
      <c r="A9" s="2593" t="s">
        <v>8</v>
      </c>
      <c r="B9" s="1047" t="s">
        <v>397</v>
      </c>
      <c r="C9" s="1048">
        <v>0.38461538461538469</v>
      </c>
      <c r="D9" s="1049">
        <v>95</v>
      </c>
      <c r="E9" s="1048">
        <v>0.48987854251012147</v>
      </c>
      <c r="F9" s="1049">
        <v>121</v>
      </c>
      <c r="G9" s="1048">
        <v>0.11740890688259109</v>
      </c>
      <c r="H9" s="1049">
        <v>29</v>
      </c>
      <c r="I9" s="1050">
        <v>8.0971659919028341E-3</v>
      </c>
      <c r="J9" s="1049">
        <v>2</v>
      </c>
      <c r="K9" s="1048">
        <v>1</v>
      </c>
      <c r="L9" s="1049">
        <v>247</v>
      </c>
      <c r="M9" s="1043"/>
    </row>
    <row r="10" spans="1:13" ht="15" customHeight="1">
      <c r="A10" s="2593"/>
      <c r="B10" s="1047" t="s">
        <v>395</v>
      </c>
      <c r="C10" s="1048">
        <v>0.69791666666666652</v>
      </c>
      <c r="D10" s="1049">
        <v>67</v>
      </c>
      <c r="E10" s="1048">
        <v>0.16666666666666663</v>
      </c>
      <c r="F10" s="1049">
        <v>16</v>
      </c>
      <c r="G10" s="1048">
        <v>0.125</v>
      </c>
      <c r="H10" s="1049">
        <v>12</v>
      </c>
      <c r="I10" s="1048">
        <v>1.0416666666666664E-2</v>
      </c>
      <c r="J10" s="1049">
        <v>1</v>
      </c>
      <c r="K10" s="1048">
        <v>1</v>
      </c>
      <c r="L10" s="1049">
        <v>96</v>
      </c>
      <c r="M10" s="1043"/>
    </row>
    <row r="11" spans="1:13" ht="15" customHeight="1">
      <c r="A11" s="2593"/>
      <c r="B11" s="1047" t="s">
        <v>393</v>
      </c>
      <c r="C11" s="1048">
        <v>0.5957446808510638</v>
      </c>
      <c r="D11" s="1049">
        <v>28</v>
      </c>
      <c r="E11" s="1048">
        <v>0.38297872340425537</v>
      </c>
      <c r="F11" s="1049">
        <v>18</v>
      </c>
      <c r="G11" s="1048">
        <v>2.1276595744680851E-2</v>
      </c>
      <c r="H11" s="1049">
        <v>1</v>
      </c>
      <c r="I11" s="1048">
        <v>0</v>
      </c>
      <c r="J11" s="1049">
        <v>0</v>
      </c>
      <c r="K11" s="1048">
        <v>1</v>
      </c>
      <c r="L11" s="1049">
        <v>47</v>
      </c>
      <c r="M11" s="1043"/>
    </row>
    <row r="12" spans="1:13" ht="15" customHeight="1">
      <c r="A12" s="2593"/>
      <c r="B12" s="1047" t="s">
        <v>394</v>
      </c>
      <c r="C12" s="1048">
        <v>0.58333333333333337</v>
      </c>
      <c r="D12" s="1049">
        <v>21</v>
      </c>
      <c r="E12" s="1048">
        <v>0.16666666666666663</v>
      </c>
      <c r="F12" s="1049">
        <v>6</v>
      </c>
      <c r="G12" s="1048">
        <v>8.3333333333333315E-2</v>
      </c>
      <c r="H12" s="1049">
        <v>3</v>
      </c>
      <c r="I12" s="1048">
        <v>0.16666666666666663</v>
      </c>
      <c r="J12" s="1049">
        <v>6</v>
      </c>
      <c r="K12" s="1048">
        <v>1</v>
      </c>
      <c r="L12" s="1049">
        <v>36</v>
      </c>
      <c r="M12" s="1043"/>
    </row>
    <row r="13" spans="1:13" ht="15" customHeight="1">
      <c r="A13" s="2593"/>
      <c r="B13" s="1047" t="s">
        <v>396</v>
      </c>
      <c r="C13" s="1048">
        <v>0</v>
      </c>
      <c r="D13" s="1049">
        <v>0</v>
      </c>
      <c r="E13" s="1048">
        <v>0.6</v>
      </c>
      <c r="F13" s="1049">
        <v>3</v>
      </c>
      <c r="G13" s="1048">
        <v>0.4</v>
      </c>
      <c r="H13" s="1049">
        <v>2</v>
      </c>
      <c r="I13" s="1048">
        <v>0</v>
      </c>
      <c r="J13" s="1049">
        <v>0</v>
      </c>
      <c r="K13" s="1048">
        <v>1</v>
      </c>
      <c r="L13" s="1049">
        <v>5</v>
      </c>
      <c r="M13" s="1043"/>
    </row>
    <row r="14" spans="1:13" ht="15" customHeight="1">
      <c r="A14" s="2593" t="s">
        <v>9</v>
      </c>
      <c r="B14" s="1047" t="s">
        <v>11</v>
      </c>
      <c r="C14" s="1048">
        <v>0.50523560209424079</v>
      </c>
      <c r="D14" s="1049">
        <v>193</v>
      </c>
      <c r="E14" s="1048">
        <v>0.36910994764397903</v>
      </c>
      <c r="F14" s="1049">
        <v>141</v>
      </c>
      <c r="G14" s="1048">
        <v>0.11256544502617799</v>
      </c>
      <c r="H14" s="1049">
        <v>43</v>
      </c>
      <c r="I14" s="1048">
        <v>1.3089005235602094E-2</v>
      </c>
      <c r="J14" s="1049">
        <v>5</v>
      </c>
      <c r="K14" s="1048">
        <v>1</v>
      </c>
      <c r="L14" s="1049">
        <v>382</v>
      </c>
      <c r="M14" s="1043"/>
    </row>
    <row r="15" spans="1:13" ht="15" customHeight="1">
      <c r="A15" s="2593"/>
      <c r="B15" s="1047" t="s">
        <v>10</v>
      </c>
      <c r="C15" s="1048">
        <v>0.36734693877551022</v>
      </c>
      <c r="D15" s="1049">
        <v>18</v>
      </c>
      <c r="E15" s="1048">
        <v>0.46938775510204084</v>
      </c>
      <c r="F15" s="1049">
        <v>23</v>
      </c>
      <c r="G15" s="1048">
        <v>8.1632653061224497E-2</v>
      </c>
      <c r="H15" s="1049">
        <v>4</v>
      </c>
      <c r="I15" s="1048">
        <v>8.1632653061224497E-2</v>
      </c>
      <c r="J15" s="1049">
        <v>4</v>
      </c>
      <c r="K15" s="1048">
        <v>1</v>
      </c>
      <c r="L15" s="1049">
        <v>49</v>
      </c>
      <c r="M15" s="1043"/>
    </row>
    <row r="16" spans="1:13" ht="15" customHeight="1">
      <c r="A16" s="2593" t="s">
        <v>521</v>
      </c>
      <c r="B16" s="1047" t="s">
        <v>12</v>
      </c>
      <c r="C16" s="1048">
        <v>0.2608695652173913</v>
      </c>
      <c r="D16" s="1049">
        <v>6</v>
      </c>
      <c r="E16" s="1048">
        <v>0.56521739130434778</v>
      </c>
      <c r="F16" s="1049">
        <v>13</v>
      </c>
      <c r="G16" s="1048">
        <v>0.17391304347826086</v>
      </c>
      <c r="H16" s="1049">
        <v>4</v>
      </c>
      <c r="I16" s="1048">
        <v>0</v>
      </c>
      <c r="J16" s="1049">
        <v>0</v>
      </c>
      <c r="K16" s="1048">
        <v>1</v>
      </c>
      <c r="L16" s="1049">
        <v>23</v>
      </c>
      <c r="M16" s="1043"/>
    </row>
    <row r="17" spans="1:13" ht="57" customHeight="1">
      <c r="A17" s="2593"/>
      <c r="B17" s="1047" t="s">
        <v>13</v>
      </c>
      <c r="C17" s="1048">
        <v>0.50245098039215685</v>
      </c>
      <c r="D17" s="1049">
        <v>205</v>
      </c>
      <c r="E17" s="1048">
        <v>0.37009803921568635</v>
      </c>
      <c r="F17" s="1049">
        <v>151</v>
      </c>
      <c r="G17" s="1048">
        <v>0.1053921568627451</v>
      </c>
      <c r="H17" s="1049">
        <v>43</v>
      </c>
      <c r="I17" s="1048">
        <v>2.2058823529411766E-2</v>
      </c>
      <c r="J17" s="1049">
        <v>9</v>
      </c>
      <c r="K17" s="1048">
        <v>1</v>
      </c>
      <c r="L17" s="1049">
        <v>408</v>
      </c>
      <c r="M17" s="1043"/>
    </row>
    <row r="18" spans="1:13" ht="15" customHeight="1">
      <c r="A18" s="2593" t="s">
        <v>14</v>
      </c>
      <c r="B18" s="1047" t="s">
        <v>15</v>
      </c>
      <c r="C18" s="1048">
        <v>0.43283582089552231</v>
      </c>
      <c r="D18" s="1049">
        <v>29</v>
      </c>
      <c r="E18" s="1048">
        <v>0.49253731343283585</v>
      </c>
      <c r="F18" s="1049">
        <v>33</v>
      </c>
      <c r="G18" s="1048">
        <v>7.4626865671641784E-2</v>
      </c>
      <c r="H18" s="1049">
        <v>5</v>
      </c>
      <c r="I18" s="1048">
        <v>0</v>
      </c>
      <c r="J18" s="1049">
        <v>0</v>
      </c>
      <c r="K18" s="1048">
        <v>1</v>
      </c>
      <c r="L18" s="1049">
        <v>67</v>
      </c>
      <c r="M18" s="1043"/>
    </row>
    <row r="19" spans="1:13" ht="27.95" customHeight="1">
      <c r="A19" s="2593"/>
      <c r="B19" s="1047" t="s">
        <v>16</v>
      </c>
      <c r="C19" s="1048">
        <v>0.43609022556390975</v>
      </c>
      <c r="D19" s="1049">
        <v>58</v>
      </c>
      <c r="E19" s="1048">
        <v>0.45112781954887216</v>
      </c>
      <c r="F19" s="1049">
        <v>60</v>
      </c>
      <c r="G19" s="1048">
        <v>9.0225563909774417E-2</v>
      </c>
      <c r="H19" s="1049">
        <v>12</v>
      </c>
      <c r="I19" s="1048">
        <v>2.2556390977443604E-2</v>
      </c>
      <c r="J19" s="1049">
        <v>3</v>
      </c>
      <c r="K19" s="1048">
        <v>1</v>
      </c>
      <c r="L19" s="1049">
        <v>133</v>
      </c>
      <c r="M19" s="1043"/>
    </row>
    <row r="20" spans="1:13" ht="27.95" customHeight="1">
      <c r="A20" s="2593"/>
      <c r="B20" s="1047" t="s">
        <v>17</v>
      </c>
      <c r="C20" s="1048">
        <v>0.5950413223140496</v>
      </c>
      <c r="D20" s="1049">
        <v>72</v>
      </c>
      <c r="E20" s="1048">
        <v>0.30578512396694213</v>
      </c>
      <c r="F20" s="1049">
        <v>37</v>
      </c>
      <c r="G20" s="1048">
        <v>9.0909090909090912E-2</v>
      </c>
      <c r="H20" s="1049">
        <v>11</v>
      </c>
      <c r="I20" s="1050">
        <v>8.2644628099173556E-3</v>
      </c>
      <c r="J20" s="1049">
        <v>1</v>
      </c>
      <c r="K20" s="1048">
        <v>1</v>
      </c>
      <c r="L20" s="1049">
        <v>121</v>
      </c>
      <c r="M20" s="1043"/>
    </row>
    <row r="21" spans="1:13" ht="15" customHeight="1">
      <c r="A21" s="2593"/>
      <c r="B21" s="1047" t="s">
        <v>18</v>
      </c>
      <c r="C21" s="1048">
        <v>0.47272727272727272</v>
      </c>
      <c r="D21" s="1049">
        <v>52</v>
      </c>
      <c r="E21" s="1048">
        <v>0.30909090909090908</v>
      </c>
      <c r="F21" s="1049">
        <v>34</v>
      </c>
      <c r="G21" s="1048">
        <v>0.17272727272727273</v>
      </c>
      <c r="H21" s="1049">
        <v>19</v>
      </c>
      <c r="I21" s="1048">
        <v>4.5454545454545456E-2</v>
      </c>
      <c r="J21" s="1049">
        <v>5</v>
      </c>
      <c r="K21" s="1048">
        <v>1</v>
      </c>
      <c r="L21" s="1049">
        <v>110</v>
      </c>
      <c r="M21" s="1043"/>
    </row>
    <row r="22" spans="1:13" ht="15" customHeight="1">
      <c r="A22" s="2593" t="s">
        <v>525</v>
      </c>
      <c r="B22" s="1047" t="s">
        <v>223</v>
      </c>
      <c r="C22" s="1048">
        <v>1</v>
      </c>
      <c r="D22" s="1049">
        <v>211</v>
      </c>
      <c r="E22" s="1048">
        <v>0</v>
      </c>
      <c r="F22" s="1049">
        <v>0</v>
      </c>
      <c r="G22" s="1048">
        <v>0</v>
      </c>
      <c r="H22" s="1049">
        <v>0</v>
      </c>
      <c r="I22" s="1048">
        <v>0</v>
      </c>
      <c r="J22" s="1049">
        <v>0</v>
      </c>
      <c r="K22" s="1048">
        <v>1</v>
      </c>
      <c r="L22" s="1049">
        <v>211</v>
      </c>
      <c r="M22" s="1043"/>
    </row>
    <row r="23" spans="1:13" ht="15" customHeight="1">
      <c r="A23" s="2593"/>
      <c r="B23" s="1047" t="s">
        <v>27</v>
      </c>
      <c r="C23" s="1048">
        <v>0</v>
      </c>
      <c r="D23" s="1049">
        <v>0</v>
      </c>
      <c r="E23" s="1048">
        <v>1</v>
      </c>
      <c r="F23" s="1049">
        <v>164</v>
      </c>
      <c r="G23" s="1048">
        <v>0</v>
      </c>
      <c r="H23" s="1049">
        <v>0</v>
      </c>
      <c r="I23" s="1048">
        <v>0</v>
      </c>
      <c r="J23" s="1049">
        <v>0</v>
      </c>
      <c r="K23" s="1048">
        <v>1</v>
      </c>
      <c r="L23" s="1049">
        <v>164</v>
      </c>
      <c r="M23" s="1043"/>
    </row>
    <row r="24" spans="1:13" ht="27.95" customHeight="1">
      <c r="A24" s="2593"/>
      <c r="B24" s="1047" t="s">
        <v>526</v>
      </c>
      <c r="C24" s="1048">
        <v>0</v>
      </c>
      <c r="D24" s="1049">
        <v>0</v>
      </c>
      <c r="E24" s="1048">
        <v>0</v>
      </c>
      <c r="F24" s="1049">
        <v>0</v>
      </c>
      <c r="G24" s="1048">
        <v>1</v>
      </c>
      <c r="H24" s="1049">
        <v>47</v>
      </c>
      <c r="I24" s="1048">
        <v>0</v>
      </c>
      <c r="J24" s="1049">
        <v>0</v>
      </c>
      <c r="K24" s="1048">
        <v>1</v>
      </c>
      <c r="L24" s="1049">
        <v>47</v>
      </c>
      <c r="M24" s="1043"/>
    </row>
    <row r="25" spans="1:13" ht="15" customHeight="1">
      <c r="A25" s="2593"/>
      <c r="B25" s="1047" t="s">
        <v>527</v>
      </c>
      <c r="C25" s="1048">
        <v>0</v>
      </c>
      <c r="D25" s="1049">
        <v>0</v>
      </c>
      <c r="E25" s="1048">
        <v>0</v>
      </c>
      <c r="F25" s="1049">
        <v>0</v>
      </c>
      <c r="G25" s="1048">
        <v>0</v>
      </c>
      <c r="H25" s="1049">
        <v>0</v>
      </c>
      <c r="I25" s="1048">
        <v>1</v>
      </c>
      <c r="J25" s="1049">
        <v>9</v>
      </c>
      <c r="K25" s="1048">
        <v>1</v>
      </c>
      <c r="L25" s="1049">
        <v>9</v>
      </c>
      <c r="M25" s="1043"/>
    </row>
    <row r="26" spans="1:13" ht="15" customHeight="1">
      <c r="A26" s="2593"/>
      <c r="B26" s="1047" t="s">
        <v>518</v>
      </c>
      <c r="C26" s="1048">
        <v>0.48955916473317873</v>
      </c>
      <c r="D26" s="1049">
        <v>211</v>
      </c>
      <c r="E26" s="1048">
        <v>0.38051044083526686</v>
      </c>
      <c r="F26" s="1049">
        <v>164</v>
      </c>
      <c r="G26" s="1048">
        <v>0.10904872389791183</v>
      </c>
      <c r="H26" s="1049">
        <v>47</v>
      </c>
      <c r="I26" s="1048">
        <v>2.0881670533642691E-2</v>
      </c>
      <c r="J26" s="1049">
        <v>9</v>
      </c>
      <c r="K26" s="1048">
        <v>1</v>
      </c>
      <c r="L26" s="1049">
        <v>431</v>
      </c>
      <c r="M26" s="1043"/>
    </row>
    <row r="27" spans="1:13" ht="15" customHeight="1">
      <c r="A27" s="2593" t="s">
        <v>24</v>
      </c>
      <c r="B27" s="1047" t="s">
        <v>27</v>
      </c>
      <c r="C27" s="1048">
        <v>0.56198347107438018</v>
      </c>
      <c r="D27" s="1049">
        <v>204</v>
      </c>
      <c r="E27" s="1048">
        <v>0.43801652892561982</v>
      </c>
      <c r="F27" s="1049">
        <v>159</v>
      </c>
      <c r="G27" s="1048">
        <v>0</v>
      </c>
      <c r="H27" s="1049">
        <v>0</v>
      </c>
      <c r="I27" s="1048">
        <v>0</v>
      </c>
      <c r="J27" s="1049">
        <v>0</v>
      </c>
      <c r="K27" s="1048">
        <v>1</v>
      </c>
      <c r="L27" s="1049">
        <v>363</v>
      </c>
      <c r="M27" s="1043"/>
    </row>
    <row r="28" spans="1:13" ht="15" customHeight="1">
      <c r="A28" s="2593"/>
      <c r="B28" s="1047" t="s">
        <v>26</v>
      </c>
      <c r="C28" s="1048">
        <v>4.0816326530612249E-2</v>
      </c>
      <c r="D28" s="1049">
        <v>2</v>
      </c>
      <c r="E28" s="1048">
        <v>2.0408163265306124E-2</v>
      </c>
      <c r="F28" s="1049">
        <v>1</v>
      </c>
      <c r="G28" s="1048">
        <v>0.89795918367346939</v>
      </c>
      <c r="H28" s="1049">
        <v>44</v>
      </c>
      <c r="I28" s="1048">
        <v>4.0816326530612249E-2</v>
      </c>
      <c r="J28" s="1049">
        <v>2</v>
      </c>
      <c r="K28" s="1048">
        <v>1</v>
      </c>
      <c r="L28" s="1049">
        <v>49</v>
      </c>
      <c r="M28" s="1043"/>
    </row>
    <row r="29" spans="1:13" ht="15" customHeight="1">
      <c r="A29" s="2593"/>
      <c r="B29" s="1047" t="s">
        <v>25</v>
      </c>
      <c r="C29" s="1048">
        <v>0.26315789473684209</v>
      </c>
      <c r="D29" s="1049">
        <v>5</v>
      </c>
      <c r="E29" s="1048">
        <v>0.21052631578947367</v>
      </c>
      <c r="F29" s="1049">
        <v>4</v>
      </c>
      <c r="G29" s="1048">
        <v>0.15789473684210525</v>
      </c>
      <c r="H29" s="1049">
        <v>3</v>
      </c>
      <c r="I29" s="1048">
        <v>0.36842105263157893</v>
      </c>
      <c r="J29" s="1049">
        <v>7</v>
      </c>
      <c r="K29" s="1048">
        <v>1</v>
      </c>
      <c r="L29" s="1049">
        <v>19</v>
      </c>
      <c r="M29" s="1043"/>
    </row>
    <row r="30" spans="1:13" ht="15" customHeight="1">
      <c r="A30" s="2593" t="s">
        <v>522</v>
      </c>
      <c r="B30" s="1047" t="s">
        <v>29</v>
      </c>
      <c r="C30" s="1048">
        <v>0.76097560975609757</v>
      </c>
      <c r="D30" s="1049">
        <v>156</v>
      </c>
      <c r="E30" s="1048">
        <v>2.4390243902439025E-2</v>
      </c>
      <c r="F30" s="1049">
        <v>5</v>
      </c>
      <c r="G30" s="1048">
        <v>0.20975609756097563</v>
      </c>
      <c r="H30" s="1049">
        <v>43</v>
      </c>
      <c r="I30" s="1050">
        <v>4.8780487804878049E-3</v>
      </c>
      <c r="J30" s="1049">
        <v>1</v>
      </c>
      <c r="K30" s="1048">
        <v>1</v>
      </c>
      <c r="L30" s="1049">
        <v>205</v>
      </c>
      <c r="M30" s="1043"/>
    </row>
    <row r="31" spans="1:13" ht="15" customHeight="1">
      <c r="A31" s="2593"/>
      <c r="B31" s="1047" t="s">
        <v>30</v>
      </c>
      <c r="C31" s="1048">
        <v>6.25E-2</v>
      </c>
      <c r="D31" s="1049">
        <v>1</v>
      </c>
      <c r="E31" s="1048">
        <v>0.25</v>
      </c>
      <c r="F31" s="1049">
        <v>4</v>
      </c>
      <c r="G31" s="1048">
        <v>0.25</v>
      </c>
      <c r="H31" s="1049">
        <v>4</v>
      </c>
      <c r="I31" s="1048">
        <v>0.4375</v>
      </c>
      <c r="J31" s="1049">
        <v>7</v>
      </c>
      <c r="K31" s="1048">
        <v>1</v>
      </c>
      <c r="L31" s="1049">
        <v>16</v>
      </c>
      <c r="M31" s="1043"/>
    </row>
    <row r="32" spans="1:13" ht="15" customHeight="1">
      <c r="A32" s="2593"/>
      <c r="B32" s="1047" t="s">
        <v>31</v>
      </c>
      <c r="C32" s="1048">
        <v>0.25714285714285712</v>
      </c>
      <c r="D32" s="1049">
        <v>54</v>
      </c>
      <c r="E32" s="1048">
        <v>0.73809523809523814</v>
      </c>
      <c r="F32" s="1049">
        <v>155</v>
      </c>
      <c r="G32" s="1048">
        <v>0</v>
      </c>
      <c r="H32" s="1049">
        <v>0</v>
      </c>
      <c r="I32" s="1050">
        <v>4.7619047619047623E-3</v>
      </c>
      <c r="J32" s="1049">
        <v>1</v>
      </c>
      <c r="K32" s="1048">
        <v>1</v>
      </c>
      <c r="L32" s="1049">
        <v>210</v>
      </c>
      <c r="M32" s="1043"/>
    </row>
    <row r="33" spans="1:13" ht="15" customHeight="1">
      <c r="A33" s="2593" t="s">
        <v>523</v>
      </c>
      <c r="B33" s="1047" t="s">
        <v>34</v>
      </c>
      <c r="C33" s="1048">
        <v>0.45955882352941174</v>
      </c>
      <c r="D33" s="1049">
        <v>125</v>
      </c>
      <c r="E33" s="1048">
        <v>0.42279411764705882</v>
      </c>
      <c r="F33" s="1049">
        <v>115</v>
      </c>
      <c r="G33" s="1048">
        <v>0.10661764705882354</v>
      </c>
      <c r="H33" s="1049">
        <v>29</v>
      </c>
      <c r="I33" s="1048">
        <v>1.1029411764705883E-2</v>
      </c>
      <c r="J33" s="1049">
        <v>3</v>
      </c>
      <c r="K33" s="1048">
        <v>1</v>
      </c>
      <c r="L33" s="1049">
        <v>272</v>
      </c>
      <c r="M33" s="1043"/>
    </row>
    <row r="34" spans="1:13" ht="15" customHeight="1">
      <c r="A34" s="2593"/>
      <c r="B34" s="1047" t="s">
        <v>33</v>
      </c>
      <c r="C34" s="1048">
        <v>0.54088050314465408</v>
      </c>
      <c r="D34" s="1049">
        <v>86</v>
      </c>
      <c r="E34" s="1048">
        <v>0.3081761006289308</v>
      </c>
      <c r="F34" s="1049">
        <v>49</v>
      </c>
      <c r="G34" s="1048">
        <v>0.11320754716981134</v>
      </c>
      <c r="H34" s="1049">
        <v>18</v>
      </c>
      <c r="I34" s="1048">
        <v>3.7735849056603772E-2</v>
      </c>
      <c r="J34" s="1049">
        <v>6</v>
      </c>
      <c r="K34" s="1048">
        <v>1</v>
      </c>
      <c r="L34" s="1049">
        <v>159</v>
      </c>
      <c r="M34" s="1043"/>
    </row>
    <row r="35" spans="1:13" ht="15" customHeight="1">
      <c r="A35" s="2593" t="s">
        <v>517</v>
      </c>
      <c r="B35" s="1047" t="s">
        <v>39</v>
      </c>
      <c r="C35" s="1048">
        <v>0.68248175182481741</v>
      </c>
      <c r="D35" s="1049">
        <v>187</v>
      </c>
      <c r="E35" s="1048">
        <v>0.2299270072992701</v>
      </c>
      <c r="F35" s="1049">
        <v>63</v>
      </c>
      <c r="G35" s="1048">
        <v>6.2043795620437957E-2</v>
      </c>
      <c r="H35" s="1049">
        <v>17</v>
      </c>
      <c r="I35" s="1048">
        <v>2.5547445255474456E-2</v>
      </c>
      <c r="J35" s="1049">
        <v>7</v>
      </c>
      <c r="K35" s="1048">
        <v>1</v>
      </c>
      <c r="L35" s="1049">
        <v>274</v>
      </c>
      <c r="M35" s="1043"/>
    </row>
    <row r="36" spans="1:13" ht="15" customHeight="1">
      <c r="A36" s="2593"/>
      <c r="B36" s="1047" t="s">
        <v>36</v>
      </c>
      <c r="C36" s="1048">
        <v>5.8139534883720929E-2</v>
      </c>
      <c r="D36" s="1049">
        <v>5</v>
      </c>
      <c r="E36" s="1048">
        <v>0.87209302325581395</v>
      </c>
      <c r="F36" s="1049">
        <v>75</v>
      </c>
      <c r="G36" s="1048">
        <v>5.8139534883720929E-2</v>
      </c>
      <c r="H36" s="1049">
        <v>5</v>
      </c>
      <c r="I36" s="1048">
        <v>1.1627906976744186E-2</v>
      </c>
      <c r="J36" s="1049">
        <v>1</v>
      </c>
      <c r="K36" s="1048">
        <v>1</v>
      </c>
      <c r="L36" s="1049">
        <v>86</v>
      </c>
      <c r="M36" s="1043"/>
    </row>
    <row r="37" spans="1:13" ht="27.95" customHeight="1">
      <c r="A37" s="2593"/>
      <c r="B37" s="1047" t="s">
        <v>37</v>
      </c>
      <c r="C37" s="1048">
        <v>0.25531914893617019</v>
      </c>
      <c r="D37" s="1049">
        <v>12</v>
      </c>
      <c r="E37" s="1048">
        <v>0.31914893617021278</v>
      </c>
      <c r="F37" s="1049">
        <v>15</v>
      </c>
      <c r="G37" s="1048">
        <v>0.42553191489361702</v>
      </c>
      <c r="H37" s="1049">
        <v>20</v>
      </c>
      <c r="I37" s="1048">
        <v>0</v>
      </c>
      <c r="J37" s="1049">
        <v>0</v>
      </c>
      <c r="K37" s="1048">
        <v>1</v>
      </c>
      <c r="L37" s="1049">
        <v>47</v>
      </c>
      <c r="M37" s="1043"/>
    </row>
    <row r="38" spans="1:13" ht="15" customHeight="1">
      <c r="A38" s="2593"/>
      <c r="B38" s="1047" t="s">
        <v>38</v>
      </c>
      <c r="C38" s="1048">
        <v>0.29166666666666669</v>
      </c>
      <c r="D38" s="1049">
        <v>7</v>
      </c>
      <c r="E38" s="1048">
        <v>0.45833333333333326</v>
      </c>
      <c r="F38" s="1049">
        <v>11</v>
      </c>
      <c r="G38" s="1048">
        <v>0.20833333333333337</v>
      </c>
      <c r="H38" s="1049">
        <v>5</v>
      </c>
      <c r="I38" s="1048">
        <v>4.1666666666666657E-2</v>
      </c>
      <c r="J38" s="1049">
        <v>1</v>
      </c>
      <c r="K38" s="1048">
        <v>1</v>
      </c>
      <c r="L38" s="1049">
        <v>24</v>
      </c>
      <c r="M38" s="1043"/>
    </row>
    <row r="39" spans="1:13" ht="24.95" customHeight="1">
      <c r="A39" s="2593" t="s">
        <v>524</v>
      </c>
      <c r="B39" s="1047" t="s">
        <v>40</v>
      </c>
      <c r="C39" s="1048">
        <v>0.52095808383233533</v>
      </c>
      <c r="D39" s="1049">
        <v>87</v>
      </c>
      <c r="E39" s="1048">
        <v>0.31137724550898205</v>
      </c>
      <c r="F39" s="1049">
        <v>52</v>
      </c>
      <c r="G39" s="1048">
        <v>0.1377245508982036</v>
      </c>
      <c r="H39" s="1049">
        <v>23</v>
      </c>
      <c r="I39" s="1048">
        <v>2.9940119760479042E-2</v>
      </c>
      <c r="J39" s="1049">
        <v>5</v>
      </c>
      <c r="K39" s="1048">
        <v>1</v>
      </c>
      <c r="L39" s="1049">
        <v>167</v>
      </c>
      <c r="M39" s="1043"/>
    </row>
    <row r="40" spans="1:13" ht="24.95" customHeight="1">
      <c r="A40" s="2593"/>
      <c r="B40" s="1047" t="s">
        <v>41</v>
      </c>
      <c r="C40" s="1048">
        <v>0.5036496350364964</v>
      </c>
      <c r="D40" s="1049">
        <v>69</v>
      </c>
      <c r="E40" s="1048">
        <v>0.39416058394160586</v>
      </c>
      <c r="F40" s="1049">
        <v>54</v>
      </c>
      <c r="G40" s="1048">
        <v>8.7591240875912413E-2</v>
      </c>
      <c r="H40" s="1049">
        <v>12</v>
      </c>
      <c r="I40" s="1048">
        <v>1.4598540145985401E-2</v>
      </c>
      <c r="J40" s="1049">
        <v>2</v>
      </c>
      <c r="K40" s="1048">
        <v>1</v>
      </c>
      <c r="L40" s="1049">
        <v>137</v>
      </c>
      <c r="M40" s="1043"/>
    </row>
    <row r="41" spans="1:13" ht="24.95" customHeight="1" thickBot="1">
      <c r="A41" s="2594"/>
      <c r="B41" s="1051" t="s">
        <v>42</v>
      </c>
      <c r="C41" s="1052">
        <v>0.43307086614173229</v>
      </c>
      <c r="D41" s="1053">
        <v>55</v>
      </c>
      <c r="E41" s="1052">
        <v>0.45669291338582679</v>
      </c>
      <c r="F41" s="1053">
        <v>58</v>
      </c>
      <c r="G41" s="1052">
        <v>9.4488188976377951E-2</v>
      </c>
      <c r="H41" s="1053">
        <v>12</v>
      </c>
      <c r="I41" s="1052">
        <v>1.5748031496062992E-2</v>
      </c>
      <c r="J41" s="1053">
        <v>2</v>
      </c>
      <c r="K41" s="1052">
        <v>1</v>
      </c>
      <c r="L41" s="1053">
        <v>127</v>
      </c>
      <c r="M41" s="1043"/>
    </row>
    <row r="42" spans="1:13" ht="15.75" thickTop="1"/>
    <row r="45" spans="1:13">
      <c r="A45" s="118" t="s">
        <v>45</v>
      </c>
    </row>
    <row r="46" spans="1:13">
      <c r="A46" s="118" t="s">
        <v>46</v>
      </c>
    </row>
    <row r="47" spans="1:13">
      <c r="A47" s="118" t="s">
        <v>47</v>
      </c>
    </row>
    <row r="48" spans="1:13">
      <c r="A48" s="118" t="s">
        <v>164</v>
      </c>
    </row>
  </sheetData>
  <sortState ref="B22:L25">
    <sortCondition descending="1" ref="L22:L25"/>
  </sortState>
  <mergeCells count="19">
    <mergeCell ref="A4:L4"/>
    <mergeCell ref="A5:B7"/>
    <mergeCell ref="C5:L5"/>
    <mergeCell ref="C6:D6"/>
    <mergeCell ref="E6:F6"/>
    <mergeCell ref="G6:H6"/>
    <mergeCell ref="I6:J6"/>
    <mergeCell ref="K6:L6"/>
    <mergeCell ref="A8:B8"/>
    <mergeCell ref="A9:A13"/>
    <mergeCell ref="A14:A15"/>
    <mergeCell ref="A16:A17"/>
    <mergeCell ref="A18:A21"/>
    <mergeCell ref="A39:A41"/>
    <mergeCell ref="A22:A26"/>
    <mergeCell ref="A27:A29"/>
    <mergeCell ref="A30:A32"/>
    <mergeCell ref="A33:A34"/>
    <mergeCell ref="A35:A38"/>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2:O50"/>
  <sheetViews>
    <sheetView workbookViewId="0">
      <selection activeCell="T24" sqref="T24"/>
    </sheetView>
  </sheetViews>
  <sheetFormatPr baseColWidth="10" defaultColWidth="9.140625" defaultRowHeight="15"/>
  <cols>
    <col min="1" max="2" width="22.7109375" customWidth="1"/>
    <col min="3" max="3" width="11.140625" customWidth="1"/>
    <col min="4" max="4" width="10.5703125" customWidth="1"/>
    <col min="5" max="5" width="11.140625" customWidth="1"/>
    <col min="6" max="6" width="10.5703125" customWidth="1"/>
    <col min="7" max="7" width="11.140625" customWidth="1"/>
    <col min="8" max="8" width="10.5703125" customWidth="1"/>
    <col min="9" max="10" width="13.5703125" customWidth="1"/>
    <col min="11" max="11" width="11.140625" customWidth="1"/>
    <col min="12" max="12" width="10.5703125" customWidth="1"/>
    <col min="13" max="13" width="11.140625" customWidth="1"/>
    <col min="14" max="14" width="10.5703125" customWidth="1"/>
  </cols>
  <sheetData>
    <row r="2" spans="1:15" ht="18">
      <c r="A2" s="121" t="s">
        <v>248</v>
      </c>
    </row>
    <row r="5" spans="1:15">
      <c r="A5" s="120" t="s">
        <v>250</v>
      </c>
    </row>
    <row r="7" spans="1:15" ht="18" customHeight="1" thickBot="1">
      <c r="A7" s="2605" t="s">
        <v>165</v>
      </c>
      <c r="B7" s="2605"/>
      <c r="C7" s="2605"/>
      <c r="D7" s="2605"/>
      <c r="E7" s="2605"/>
      <c r="F7" s="2605"/>
      <c r="G7" s="2605"/>
      <c r="H7" s="2605"/>
      <c r="I7" s="2605"/>
      <c r="J7" s="2605"/>
      <c r="K7" s="2605"/>
      <c r="L7" s="2605"/>
      <c r="M7" s="2605"/>
      <c r="N7" s="2605"/>
      <c r="O7" s="1054"/>
    </row>
    <row r="8" spans="1:15" ht="15" customHeight="1" thickTop="1">
      <c r="A8" s="2606" t="s">
        <v>183</v>
      </c>
      <c r="B8" s="2606"/>
      <c r="C8" s="2609" t="s">
        <v>1362</v>
      </c>
      <c r="D8" s="2609"/>
      <c r="E8" s="2609"/>
      <c r="F8" s="2609"/>
      <c r="G8" s="2609"/>
      <c r="H8" s="2609"/>
      <c r="I8" s="2609"/>
      <c r="J8" s="2609"/>
      <c r="K8" s="2609"/>
      <c r="L8" s="2609"/>
      <c r="M8" s="2609"/>
      <c r="N8" s="2609"/>
      <c r="O8" s="1054"/>
    </row>
    <row r="9" spans="1:15" ht="57" customHeight="1">
      <c r="A9" s="2607"/>
      <c r="B9" s="2607"/>
      <c r="C9" s="2610" t="s">
        <v>167</v>
      </c>
      <c r="D9" s="2610"/>
      <c r="E9" s="2610" t="s">
        <v>168</v>
      </c>
      <c r="F9" s="2610"/>
      <c r="G9" s="2610" t="s">
        <v>169</v>
      </c>
      <c r="H9" s="2610"/>
      <c r="I9" s="2610" t="s">
        <v>1363</v>
      </c>
      <c r="J9" s="2610"/>
      <c r="K9" s="2610" t="s">
        <v>1364</v>
      </c>
      <c r="L9" s="2610"/>
      <c r="M9" s="2610" t="s">
        <v>518</v>
      </c>
      <c r="N9" s="2610"/>
      <c r="O9" s="1054"/>
    </row>
    <row r="10" spans="1:15" ht="15" customHeight="1" thickBot="1">
      <c r="A10" s="2608"/>
      <c r="B10" s="2608"/>
      <c r="C10" s="1055" t="s">
        <v>520</v>
      </c>
      <c r="D10" s="1055" t="s">
        <v>519</v>
      </c>
      <c r="E10" s="1055" t="s">
        <v>520</v>
      </c>
      <c r="F10" s="1055" t="s">
        <v>519</v>
      </c>
      <c r="G10" s="1055" t="s">
        <v>520</v>
      </c>
      <c r="H10" s="1055" t="s">
        <v>519</v>
      </c>
      <c r="I10" s="1055" t="s">
        <v>520</v>
      </c>
      <c r="J10" s="1055" t="s">
        <v>519</v>
      </c>
      <c r="K10" s="1055" t="s">
        <v>520</v>
      </c>
      <c r="L10" s="1055" t="s">
        <v>519</v>
      </c>
      <c r="M10" s="1055" t="s">
        <v>520</v>
      </c>
      <c r="N10" s="1055" t="s">
        <v>519</v>
      </c>
      <c r="O10" s="1054"/>
    </row>
    <row r="11" spans="1:15" ht="15" customHeight="1" thickTop="1">
      <c r="A11" s="2604" t="s">
        <v>392</v>
      </c>
      <c r="B11" s="2604"/>
      <c r="C11" s="1056">
        <v>0.38747099767981441</v>
      </c>
      <c r="D11" s="1057">
        <v>167</v>
      </c>
      <c r="E11" s="1056">
        <v>0.46403712296983757</v>
      </c>
      <c r="F11" s="1057">
        <v>200</v>
      </c>
      <c r="G11" s="1056">
        <v>3.0162412993039442E-2</v>
      </c>
      <c r="H11" s="1057">
        <v>13</v>
      </c>
      <c r="I11" s="1056">
        <v>8.1206496519721588E-2</v>
      </c>
      <c r="J11" s="1057">
        <v>35</v>
      </c>
      <c r="K11" s="1056">
        <v>3.7122969837587005E-2</v>
      </c>
      <c r="L11" s="1057">
        <v>16</v>
      </c>
      <c r="M11" s="1056">
        <v>1</v>
      </c>
      <c r="N11" s="1057">
        <v>431</v>
      </c>
      <c r="O11" s="1054"/>
    </row>
    <row r="12" spans="1:15" ht="27.95" customHeight="1">
      <c r="A12" s="2602" t="s">
        <v>8</v>
      </c>
      <c r="B12" s="1058" t="s">
        <v>397</v>
      </c>
      <c r="C12" s="1059">
        <v>0.32388663967611336</v>
      </c>
      <c r="D12" s="1060">
        <v>80</v>
      </c>
      <c r="E12" s="1059">
        <v>0.55060728744939269</v>
      </c>
      <c r="F12" s="1060">
        <v>136</v>
      </c>
      <c r="G12" s="1059">
        <v>4.048582995951417E-2</v>
      </c>
      <c r="H12" s="1060">
        <v>10</v>
      </c>
      <c r="I12" s="1059">
        <v>6.0728744939271252E-2</v>
      </c>
      <c r="J12" s="1060">
        <v>15</v>
      </c>
      <c r="K12" s="1059">
        <v>2.4291497975708499E-2</v>
      </c>
      <c r="L12" s="1060">
        <v>6</v>
      </c>
      <c r="M12" s="1059">
        <v>1</v>
      </c>
      <c r="N12" s="1060">
        <v>247</v>
      </c>
      <c r="O12" s="1054"/>
    </row>
    <row r="13" spans="1:15" ht="15" customHeight="1">
      <c r="A13" s="2602"/>
      <c r="B13" s="1058" t="s">
        <v>395</v>
      </c>
      <c r="C13" s="1059">
        <v>0.64583333333333348</v>
      </c>
      <c r="D13" s="1060">
        <v>62</v>
      </c>
      <c r="E13" s="1059">
        <v>0.21875</v>
      </c>
      <c r="F13" s="1060">
        <v>21</v>
      </c>
      <c r="G13" s="1059">
        <v>1.0416666666666664E-2</v>
      </c>
      <c r="H13" s="1060">
        <v>1</v>
      </c>
      <c r="I13" s="1059">
        <v>0.11458333333333331</v>
      </c>
      <c r="J13" s="1060">
        <v>11</v>
      </c>
      <c r="K13" s="1059">
        <v>1.0416666666666664E-2</v>
      </c>
      <c r="L13" s="1060">
        <v>1</v>
      </c>
      <c r="M13" s="1059">
        <v>1</v>
      </c>
      <c r="N13" s="1060">
        <v>96</v>
      </c>
      <c r="O13" s="1054"/>
    </row>
    <row r="14" spans="1:15" ht="15" customHeight="1">
      <c r="A14" s="2602"/>
      <c r="B14" s="1058" t="s">
        <v>393</v>
      </c>
      <c r="C14" s="1059">
        <v>0.23404255319148937</v>
      </c>
      <c r="D14" s="1060">
        <v>11</v>
      </c>
      <c r="E14" s="1059">
        <v>0.61702127659574468</v>
      </c>
      <c r="F14" s="1060">
        <v>29</v>
      </c>
      <c r="G14" s="1059">
        <v>2.1276595744680851E-2</v>
      </c>
      <c r="H14" s="1060">
        <v>1</v>
      </c>
      <c r="I14" s="1059">
        <v>0.10638297872340426</v>
      </c>
      <c r="J14" s="1060">
        <v>5</v>
      </c>
      <c r="K14" s="1059">
        <v>2.1276595744680851E-2</v>
      </c>
      <c r="L14" s="1060">
        <v>1</v>
      </c>
      <c r="M14" s="1059">
        <v>1</v>
      </c>
      <c r="N14" s="1060">
        <v>47</v>
      </c>
      <c r="O14" s="1054"/>
    </row>
    <row r="15" spans="1:15" ht="15" customHeight="1">
      <c r="A15" s="2602"/>
      <c r="B15" s="1058" t="s">
        <v>394</v>
      </c>
      <c r="C15" s="1059">
        <v>0.36111111111111105</v>
      </c>
      <c r="D15" s="1060">
        <v>13</v>
      </c>
      <c r="E15" s="1059">
        <v>0.30555555555555558</v>
      </c>
      <c r="F15" s="1060">
        <v>11</v>
      </c>
      <c r="G15" s="1059">
        <v>2.7777777777777776E-2</v>
      </c>
      <c r="H15" s="1060">
        <v>1</v>
      </c>
      <c r="I15" s="1059">
        <v>8.3333333333333315E-2</v>
      </c>
      <c r="J15" s="1060">
        <v>3</v>
      </c>
      <c r="K15" s="1059">
        <v>0.22222222222222221</v>
      </c>
      <c r="L15" s="1060">
        <v>8</v>
      </c>
      <c r="M15" s="1059">
        <v>1</v>
      </c>
      <c r="N15" s="1060">
        <v>36</v>
      </c>
      <c r="O15" s="1054"/>
    </row>
    <row r="16" spans="1:15" ht="15" customHeight="1">
      <c r="A16" s="2602"/>
      <c r="B16" s="1058" t="s">
        <v>396</v>
      </c>
      <c r="C16" s="1059">
        <v>0.2</v>
      </c>
      <c r="D16" s="1060">
        <v>1</v>
      </c>
      <c r="E16" s="1059">
        <v>0.6</v>
      </c>
      <c r="F16" s="1060">
        <v>3</v>
      </c>
      <c r="G16" s="1059">
        <v>0</v>
      </c>
      <c r="H16" s="1060">
        <v>0</v>
      </c>
      <c r="I16" s="1059">
        <v>0.2</v>
      </c>
      <c r="J16" s="1060">
        <v>1</v>
      </c>
      <c r="K16" s="1059">
        <v>0</v>
      </c>
      <c r="L16" s="1060">
        <v>0</v>
      </c>
      <c r="M16" s="1059">
        <v>1</v>
      </c>
      <c r="N16" s="1060">
        <v>5</v>
      </c>
      <c r="O16" s="1054"/>
    </row>
    <row r="17" spans="1:15" ht="15" customHeight="1">
      <c r="A17" s="2602" t="s">
        <v>9</v>
      </c>
      <c r="B17" s="1058" t="s">
        <v>11</v>
      </c>
      <c r="C17" s="1059">
        <v>0.40837696335078533</v>
      </c>
      <c r="D17" s="1060">
        <v>156</v>
      </c>
      <c r="E17" s="1059">
        <v>0.45287958115183247</v>
      </c>
      <c r="F17" s="1060">
        <v>173</v>
      </c>
      <c r="G17" s="1059">
        <v>3.4031413612565446E-2</v>
      </c>
      <c r="H17" s="1060">
        <v>13</v>
      </c>
      <c r="I17" s="1059">
        <v>7.8534031413612565E-2</v>
      </c>
      <c r="J17" s="1060">
        <v>30</v>
      </c>
      <c r="K17" s="1059">
        <v>2.6178010471204188E-2</v>
      </c>
      <c r="L17" s="1060">
        <v>10</v>
      </c>
      <c r="M17" s="1059">
        <v>1</v>
      </c>
      <c r="N17" s="1060">
        <v>382</v>
      </c>
      <c r="O17" s="1054"/>
    </row>
    <row r="18" spans="1:15" ht="15" customHeight="1">
      <c r="A18" s="2602"/>
      <c r="B18" s="1058" t="s">
        <v>10</v>
      </c>
      <c r="C18" s="1059">
        <v>0.22448979591836735</v>
      </c>
      <c r="D18" s="1060">
        <v>11</v>
      </c>
      <c r="E18" s="1059">
        <v>0.55102040816326525</v>
      </c>
      <c r="F18" s="1060">
        <v>27</v>
      </c>
      <c r="G18" s="1059">
        <v>0</v>
      </c>
      <c r="H18" s="1060">
        <v>0</v>
      </c>
      <c r="I18" s="1059">
        <v>0.10204081632653061</v>
      </c>
      <c r="J18" s="1060">
        <v>5</v>
      </c>
      <c r="K18" s="1059">
        <v>0.12244897959183673</v>
      </c>
      <c r="L18" s="1060">
        <v>6</v>
      </c>
      <c r="M18" s="1059">
        <v>1</v>
      </c>
      <c r="N18" s="1060">
        <v>49</v>
      </c>
      <c r="O18" s="1054"/>
    </row>
    <row r="19" spans="1:15" ht="15" customHeight="1">
      <c r="A19" s="2602" t="s">
        <v>521</v>
      </c>
      <c r="B19" s="1058" t="s">
        <v>12</v>
      </c>
      <c r="C19" s="1059">
        <v>0.30434782608695654</v>
      </c>
      <c r="D19" s="1060">
        <v>7</v>
      </c>
      <c r="E19" s="1059">
        <v>0.52173913043478259</v>
      </c>
      <c r="F19" s="1060">
        <v>12</v>
      </c>
      <c r="G19" s="1059">
        <v>4.3478260869565216E-2</v>
      </c>
      <c r="H19" s="1060">
        <v>1</v>
      </c>
      <c r="I19" s="1059">
        <v>8.6956521739130432E-2</v>
      </c>
      <c r="J19" s="1060">
        <v>2</v>
      </c>
      <c r="K19" s="1059">
        <v>4.3478260869565216E-2</v>
      </c>
      <c r="L19" s="1060">
        <v>1</v>
      </c>
      <c r="M19" s="1059">
        <v>1</v>
      </c>
      <c r="N19" s="1060">
        <v>23</v>
      </c>
      <c r="O19" s="1054"/>
    </row>
    <row r="20" spans="1:15" ht="57" customHeight="1">
      <c r="A20" s="2602"/>
      <c r="B20" s="1058" t="s">
        <v>13</v>
      </c>
      <c r="C20" s="1059">
        <v>0.39215686274509809</v>
      </c>
      <c r="D20" s="1060">
        <v>160</v>
      </c>
      <c r="E20" s="1059">
        <v>0.46078431372549017</v>
      </c>
      <c r="F20" s="1060">
        <v>188</v>
      </c>
      <c r="G20" s="1059">
        <v>2.9411764705882349E-2</v>
      </c>
      <c r="H20" s="1060">
        <v>12</v>
      </c>
      <c r="I20" s="1059">
        <v>8.0882352941176461E-2</v>
      </c>
      <c r="J20" s="1060">
        <v>33</v>
      </c>
      <c r="K20" s="1059">
        <v>3.6764705882352942E-2</v>
      </c>
      <c r="L20" s="1060">
        <v>15</v>
      </c>
      <c r="M20" s="1059">
        <v>1</v>
      </c>
      <c r="N20" s="1060">
        <v>408</v>
      </c>
      <c r="O20" s="1054"/>
    </row>
    <row r="21" spans="1:15" ht="15" customHeight="1">
      <c r="A21" s="2602" t="s">
        <v>14</v>
      </c>
      <c r="B21" s="1058" t="s">
        <v>15</v>
      </c>
      <c r="C21" s="1059">
        <v>0.31343283582089554</v>
      </c>
      <c r="D21" s="1060">
        <v>21</v>
      </c>
      <c r="E21" s="1059">
        <v>0.58208955223880599</v>
      </c>
      <c r="F21" s="1060">
        <v>39</v>
      </c>
      <c r="G21" s="1059">
        <v>4.4776119402985072E-2</v>
      </c>
      <c r="H21" s="1060">
        <v>3</v>
      </c>
      <c r="I21" s="1059">
        <v>5.9701492537313425E-2</v>
      </c>
      <c r="J21" s="1060">
        <v>4</v>
      </c>
      <c r="K21" s="1059">
        <v>0</v>
      </c>
      <c r="L21" s="1060">
        <v>0</v>
      </c>
      <c r="M21" s="1059">
        <v>1</v>
      </c>
      <c r="N21" s="1060">
        <v>67</v>
      </c>
      <c r="O21" s="1054"/>
    </row>
    <row r="22" spans="1:15" ht="27.95" customHeight="1">
      <c r="A22" s="2602"/>
      <c r="B22" s="1058" t="s">
        <v>16</v>
      </c>
      <c r="C22" s="1059">
        <v>0.3007518796992481</v>
      </c>
      <c r="D22" s="1060">
        <v>40</v>
      </c>
      <c r="E22" s="1059">
        <v>0.56390977443609025</v>
      </c>
      <c r="F22" s="1060">
        <v>75</v>
      </c>
      <c r="G22" s="1059">
        <v>2.2556390977443604E-2</v>
      </c>
      <c r="H22" s="1060">
        <v>3</v>
      </c>
      <c r="I22" s="1059">
        <v>5.2631578947368418E-2</v>
      </c>
      <c r="J22" s="1060">
        <v>7</v>
      </c>
      <c r="K22" s="1059">
        <v>6.0150375939849621E-2</v>
      </c>
      <c r="L22" s="1060">
        <v>8</v>
      </c>
      <c r="M22" s="1059">
        <v>1</v>
      </c>
      <c r="N22" s="1060">
        <v>133</v>
      </c>
      <c r="O22" s="1054"/>
    </row>
    <row r="23" spans="1:15" ht="27.95" customHeight="1">
      <c r="A23" s="2602"/>
      <c r="B23" s="1058" t="s">
        <v>17</v>
      </c>
      <c r="C23" s="1059">
        <v>0.43801652892561982</v>
      </c>
      <c r="D23" s="1060">
        <v>53</v>
      </c>
      <c r="E23" s="1059">
        <v>0.4049586776859504</v>
      </c>
      <c r="F23" s="1060">
        <v>49</v>
      </c>
      <c r="G23" s="1059">
        <v>4.1322314049586778E-2</v>
      </c>
      <c r="H23" s="1060">
        <v>5</v>
      </c>
      <c r="I23" s="1059">
        <v>0.10743801652892562</v>
      </c>
      <c r="J23" s="1060">
        <v>13</v>
      </c>
      <c r="K23" s="1061">
        <v>8.2644628099173556E-3</v>
      </c>
      <c r="L23" s="1060">
        <v>1</v>
      </c>
      <c r="M23" s="1059">
        <v>1</v>
      </c>
      <c r="N23" s="1060">
        <v>121</v>
      </c>
      <c r="O23" s="1054"/>
    </row>
    <row r="24" spans="1:15" ht="15" customHeight="1">
      <c r="A24" s="2602"/>
      <c r="B24" s="1058" t="s">
        <v>18</v>
      </c>
      <c r="C24" s="1059">
        <v>0.48181818181818181</v>
      </c>
      <c r="D24" s="1060">
        <v>53</v>
      </c>
      <c r="E24" s="1059">
        <v>0.33636363636363631</v>
      </c>
      <c r="F24" s="1060">
        <v>37</v>
      </c>
      <c r="G24" s="1059">
        <v>1.8181818181818181E-2</v>
      </c>
      <c r="H24" s="1060">
        <v>2</v>
      </c>
      <c r="I24" s="1059">
        <v>0.1</v>
      </c>
      <c r="J24" s="1060">
        <v>11</v>
      </c>
      <c r="K24" s="1059">
        <v>6.363636363636363E-2</v>
      </c>
      <c r="L24" s="1060">
        <v>7</v>
      </c>
      <c r="M24" s="1059">
        <v>1</v>
      </c>
      <c r="N24" s="1060">
        <v>110</v>
      </c>
      <c r="O24" s="1054"/>
    </row>
    <row r="25" spans="1:15" ht="15" customHeight="1">
      <c r="A25" s="2602" t="s">
        <v>525</v>
      </c>
      <c r="B25" s="1058" t="s">
        <v>223</v>
      </c>
      <c r="C25" s="1059">
        <v>0.58293838862559244</v>
      </c>
      <c r="D25" s="1060">
        <v>123</v>
      </c>
      <c r="E25" s="1059">
        <v>0.20853080568720381</v>
      </c>
      <c r="F25" s="1060">
        <v>44</v>
      </c>
      <c r="G25" s="1059">
        <v>6.1611374407582936E-2</v>
      </c>
      <c r="H25" s="1060">
        <v>13</v>
      </c>
      <c r="I25" s="1059">
        <v>0.13744075829383887</v>
      </c>
      <c r="J25" s="1060">
        <v>29</v>
      </c>
      <c r="K25" s="1061">
        <v>9.4786729857819912E-3</v>
      </c>
      <c r="L25" s="1060">
        <v>2</v>
      </c>
      <c r="M25" s="1059">
        <v>1</v>
      </c>
      <c r="N25" s="1060">
        <v>211</v>
      </c>
      <c r="O25" s="1054"/>
    </row>
    <row r="26" spans="1:15" ht="15" customHeight="1">
      <c r="A26" s="2602"/>
      <c r="B26" s="1058" t="s">
        <v>27</v>
      </c>
      <c r="C26" s="1061">
        <v>6.0975609756097563E-3</v>
      </c>
      <c r="D26" s="1060">
        <v>1</v>
      </c>
      <c r="E26" s="1059">
        <v>0.95121951219512202</v>
      </c>
      <c r="F26" s="1060">
        <v>156</v>
      </c>
      <c r="G26" s="1059">
        <v>0</v>
      </c>
      <c r="H26" s="1060">
        <v>0</v>
      </c>
      <c r="I26" s="1059">
        <v>3.048780487804878E-2</v>
      </c>
      <c r="J26" s="1060">
        <v>5</v>
      </c>
      <c r="K26" s="1059">
        <v>1.2195121951219513E-2</v>
      </c>
      <c r="L26" s="1060">
        <v>2</v>
      </c>
      <c r="M26" s="1059">
        <v>1</v>
      </c>
      <c r="N26" s="1060">
        <v>164</v>
      </c>
      <c r="O26" s="1054"/>
    </row>
    <row r="27" spans="1:15" ht="27.95" customHeight="1">
      <c r="A27" s="2602"/>
      <c r="B27" s="1058" t="s">
        <v>526</v>
      </c>
      <c r="C27" s="1059">
        <v>0.91489361702127647</v>
      </c>
      <c r="D27" s="1060">
        <v>43</v>
      </c>
      <c r="E27" s="1059">
        <v>0</v>
      </c>
      <c r="F27" s="1060">
        <v>0</v>
      </c>
      <c r="G27" s="1059">
        <v>0</v>
      </c>
      <c r="H27" s="1060">
        <v>0</v>
      </c>
      <c r="I27" s="1059">
        <v>2.1276595744680851E-2</v>
      </c>
      <c r="J27" s="1060">
        <v>1</v>
      </c>
      <c r="K27" s="1059">
        <v>6.3829787234042548E-2</v>
      </c>
      <c r="L27" s="1060">
        <v>3</v>
      </c>
      <c r="M27" s="1059">
        <v>1</v>
      </c>
      <c r="N27" s="1060">
        <v>47</v>
      </c>
      <c r="O27" s="1054"/>
    </row>
    <row r="28" spans="1:15" ht="27.95" customHeight="1">
      <c r="A28" s="2602"/>
      <c r="B28" s="1058" t="s">
        <v>527</v>
      </c>
      <c r="C28" s="1059">
        <v>0</v>
      </c>
      <c r="D28" s="1060">
        <v>0</v>
      </c>
      <c r="E28" s="1059">
        <v>0</v>
      </c>
      <c r="F28" s="1060">
        <v>0</v>
      </c>
      <c r="G28" s="1059">
        <v>0</v>
      </c>
      <c r="H28" s="1060">
        <v>0</v>
      </c>
      <c r="I28" s="1059">
        <v>0</v>
      </c>
      <c r="J28" s="1060">
        <v>0</v>
      </c>
      <c r="K28" s="1059">
        <v>1</v>
      </c>
      <c r="L28" s="1060">
        <v>9</v>
      </c>
      <c r="M28" s="1059">
        <v>1</v>
      </c>
      <c r="N28" s="1060">
        <v>9</v>
      </c>
      <c r="O28" s="1054"/>
    </row>
    <row r="29" spans="1:15" ht="15" customHeight="1">
      <c r="A29" s="2602" t="s">
        <v>24</v>
      </c>
      <c r="B29" s="1058" t="s">
        <v>27</v>
      </c>
      <c r="C29" s="1059">
        <v>0.33333333333333326</v>
      </c>
      <c r="D29" s="1060">
        <v>121</v>
      </c>
      <c r="E29" s="1059">
        <v>0.53443526170798894</v>
      </c>
      <c r="F29" s="1060">
        <v>194</v>
      </c>
      <c r="G29" s="1059">
        <v>3.5812672176308541E-2</v>
      </c>
      <c r="H29" s="1060">
        <v>13</v>
      </c>
      <c r="I29" s="1059">
        <v>9.0909090909090912E-2</v>
      </c>
      <c r="J29" s="1060">
        <v>33</v>
      </c>
      <c r="K29" s="1061">
        <v>5.5096418732782371E-3</v>
      </c>
      <c r="L29" s="1060">
        <v>2</v>
      </c>
      <c r="M29" s="1059">
        <v>1</v>
      </c>
      <c r="N29" s="1060">
        <v>363</v>
      </c>
      <c r="O29" s="1054"/>
    </row>
    <row r="30" spans="1:15" ht="15" customHeight="1">
      <c r="A30" s="2602"/>
      <c r="B30" s="1058" t="s">
        <v>26</v>
      </c>
      <c r="C30" s="1059">
        <v>0.93877551020408168</v>
      </c>
      <c r="D30" s="1060">
        <v>46</v>
      </c>
      <c r="E30" s="1059">
        <v>0</v>
      </c>
      <c r="F30" s="1060">
        <v>0</v>
      </c>
      <c r="G30" s="1059">
        <v>0</v>
      </c>
      <c r="H30" s="1060">
        <v>0</v>
      </c>
      <c r="I30" s="1059">
        <v>0</v>
      </c>
      <c r="J30" s="1060">
        <v>0</v>
      </c>
      <c r="K30" s="1059">
        <v>6.1224489795918366E-2</v>
      </c>
      <c r="L30" s="1060">
        <v>3</v>
      </c>
      <c r="M30" s="1059">
        <v>1</v>
      </c>
      <c r="N30" s="1060">
        <v>49</v>
      </c>
      <c r="O30" s="1054"/>
    </row>
    <row r="31" spans="1:15" ht="15" customHeight="1">
      <c r="A31" s="2602"/>
      <c r="B31" s="1058" t="s">
        <v>25</v>
      </c>
      <c r="C31" s="1059">
        <v>0</v>
      </c>
      <c r="D31" s="1060">
        <v>0</v>
      </c>
      <c r="E31" s="1059">
        <v>0.31578947368421051</v>
      </c>
      <c r="F31" s="1060">
        <v>6</v>
      </c>
      <c r="G31" s="1059">
        <v>0</v>
      </c>
      <c r="H31" s="1060">
        <v>0</v>
      </c>
      <c r="I31" s="1059">
        <v>0.10526315789473684</v>
      </c>
      <c r="J31" s="1060">
        <v>2</v>
      </c>
      <c r="K31" s="1059">
        <v>0.57894736842105265</v>
      </c>
      <c r="L31" s="1060">
        <v>11</v>
      </c>
      <c r="M31" s="1059">
        <v>1</v>
      </c>
      <c r="N31" s="1060">
        <v>19</v>
      </c>
      <c r="O31" s="1054"/>
    </row>
    <row r="32" spans="1:15" ht="15" customHeight="1">
      <c r="A32" s="2602" t="s">
        <v>522</v>
      </c>
      <c r="B32" s="1058" t="s">
        <v>29</v>
      </c>
      <c r="C32" s="1059">
        <v>0.8</v>
      </c>
      <c r="D32" s="1060">
        <v>164</v>
      </c>
      <c r="E32" s="1059">
        <v>2.4390243902439025E-2</v>
      </c>
      <c r="F32" s="1060">
        <v>5</v>
      </c>
      <c r="G32" s="1059">
        <v>4.3902439024390241E-2</v>
      </c>
      <c r="H32" s="1060">
        <v>9</v>
      </c>
      <c r="I32" s="1059">
        <v>0.12682926829268293</v>
      </c>
      <c r="J32" s="1060">
        <v>26</v>
      </c>
      <c r="K32" s="1061">
        <v>4.8780487804878049E-3</v>
      </c>
      <c r="L32" s="1060">
        <v>1</v>
      </c>
      <c r="M32" s="1059">
        <v>1</v>
      </c>
      <c r="N32" s="1060">
        <v>205</v>
      </c>
      <c r="O32" s="1054"/>
    </row>
    <row r="33" spans="1:15" ht="15" customHeight="1">
      <c r="A33" s="2602"/>
      <c r="B33" s="1058" t="s">
        <v>30</v>
      </c>
      <c r="C33" s="1059">
        <v>6.25E-2</v>
      </c>
      <c r="D33" s="1060">
        <v>1</v>
      </c>
      <c r="E33" s="1059">
        <v>0.25</v>
      </c>
      <c r="F33" s="1060">
        <v>4</v>
      </c>
      <c r="G33" s="1059">
        <v>0</v>
      </c>
      <c r="H33" s="1060">
        <v>0</v>
      </c>
      <c r="I33" s="1059">
        <v>0</v>
      </c>
      <c r="J33" s="1060">
        <v>0</v>
      </c>
      <c r="K33" s="1059">
        <v>0.6875</v>
      </c>
      <c r="L33" s="1060">
        <v>11</v>
      </c>
      <c r="M33" s="1059">
        <v>1</v>
      </c>
      <c r="N33" s="1060">
        <v>16</v>
      </c>
      <c r="O33" s="1054"/>
    </row>
    <row r="34" spans="1:15" ht="15" customHeight="1">
      <c r="A34" s="2602"/>
      <c r="B34" s="1058" t="s">
        <v>31</v>
      </c>
      <c r="C34" s="1061">
        <v>9.5238095238095247E-3</v>
      </c>
      <c r="D34" s="1060">
        <v>2</v>
      </c>
      <c r="E34" s="1059">
        <v>0.90952380952380951</v>
      </c>
      <c r="F34" s="1060">
        <v>191</v>
      </c>
      <c r="G34" s="1059">
        <v>1.9047619047619049E-2</v>
      </c>
      <c r="H34" s="1060">
        <v>4</v>
      </c>
      <c r="I34" s="1059">
        <v>4.2857142857142858E-2</v>
      </c>
      <c r="J34" s="1060">
        <v>9</v>
      </c>
      <c r="K34" s="1059">
        <v>1.9047619047619049E-2</v>
      </c>
      <c r="L34" s="1060">
        <v>4</v>
      </c>
      <c r="M34" s="1059">
        <v>1</v>
      </c>
      <c r="N34" s="1060">
        <v>210</v>
      </c>
      <c r="O34" s="1054"/>
    </row>
    <row r="35" spans="1:15" ht="15" customHeight="1">
      <c r="A35" s="2602" t="s">
        <v>523</v>
      </c>
      <c r="B35" s="1058" t="s">
        <v>34</v>
      </c>
      <c r="C35" s="1059">
        <v>0.39705882352941174</v>
      </c>
      <c r="D35" s="1060">
        <v>108</v>
      </c>
      <c r="E35" s="1059">
        <v>0.47794117647058826</v>
      </c>
      <c r="F35" s="1060">
        <v>130</v>
      </c>
      <c r="G35" s="1059">
        <v>2.5735294117647058E-2</v>
      </c>
      <c r="H35" s="1060">
        <v>7</v>
      </c>
      <c r="I35" s="1059">
        <v>7.3529411764705885E-2</v>
      </c>
      <c r="J35" s="1060">
        <v>20</v>
      </c>
      <c r="K35" s="1059">
        <v>2.5735294117647058E-2</v>
      </c>
      <c r="L35" s="1060">
        <v>7</v>
      </c>
      <c r="M35" s="1059">
        <v>1</v>
      </c>
      <c r="N35" s="1060">
        <v>272</v>
      </c>
      <c r="O35" s="1054"/>
    </row>
    <row r="36" spans="1:15" ht="15" customHeight="1">
      <c r="A36" s="2602"/>
      <c r="B36" s="1058" t="s">
        <v>33</v>
      </c>
      <c r="C36" s="1059">
        <v>0.37106918238993708</v>
      </c>
      <c r="D36" s="1060">
        <v>59</v>
      </c>
      <c r="E36" s="1059">
        <v>0.44025157232704404</v>
      </c>
      <c r="F36" s="1060">
        <v>70</v>
      </c>
      <c r="G36" s="1059">
        <v>3.7735849056603772E-2</v>
      </c>
      <c r="H36" s="1060">
        <v>6</v>
      </c>
      <c r="I36" s="1059">
        <v>9.4339622641509441E-2</v>
      </c>
      <c r="J36" s="1060">
        <v>15</v>
      </c>
      <c r="K36" s="1059">
        <v>5.6603773584905669E-2</v>
      </c>
      <c r="L36" s="1060">
        <v>9</v>
      </c>
      <c r="M36" s="1059">
        <v>1</v>
      </c>
      <c r="N36" s="1060">
        <v>159</v>
      </c>
      <c r="O36" s="1054"/>
    </row>
    <row r="37" spans="1:15" ht="15" customHeight="1">
      <c r="A37" s="2602" t="s">
        <v>517</v>
      </c>
      <c r="B37" s="1058" t="s">
        <v>39</v>
      </c>
      <c r="C37" s="1059">
        <v>0.4598540145985402</v>
      </c>
      <c r="D37" s="1060">
        <v>126</v>
      </c>
      <c r="E37" s="1059">
        <v>0.36496350364963503</v>
      </c>
      <c r="F37" s="1060">
        <v>100</v>
      </c>
      <c r="G37" s="1059">
        <v>4.3795620437956206E-2</v>
      </c>
      <c r="H37" s="1060">
        <v>12</v>
      </c>
      <c r="I37" s="1059">
        <v>9.4890510948905091E-2</v>
      </c>
      <c r="J37" s="1060">
        <v>26</v>
      </c>
      <c r="K37" s="1059">
        <v>3.6496350364963501E-2</v>
      </c>
      <c r="L37" s="1060">
        <v>10</v>
      </c>
      <c r="M37" s="1059">
        <v>1</v>
      </c>
      <c r="N37" s="1060">
        <v>274</v>
      </c>
      <c r="O37" s="1054"/>
    </row>
    <row r="38" spans="1:15" ht="15" customHeight="1">
      <c r="A38" s="2602"/>
      <c r="B38" s="1058" t="s">
        <v>36</v>
      </c>
      <c r="C38" s="1059">
        <v>5.8139534883720929E-2</v>
      </c>
      <c r="D38" s="1060">
        <v>5</v>
      </c>
      <c r="E38" s="1059">
        <v>0.84883720930232553</v>
      </c>
      <c r="F38" s="1060">
        <v>73</v>
      </c>
      <c r="G38" s="1059">
        <v>1.1627906976744186E-2</v>
      </c>
      <c r="H38" s="1060">
        <v>1</v>
      </c>
      <c r="I38" s="1059">
        <v>5.8139534883720929E-2</v>
      </c>
      <c r="J38" s="1060">
        <v>5</v>
      </c>
      <c r="K38" s="1059">
        <v>2.3255813953488372E-2</v>
      </c>
      <c r="L38" s="1060">
        <v>2</v>
      </c>
      <c r="M38" s="1059">
        <v>1</v>
      </c>
      <c r="N38" s="1060">
        <v>86</v>
      </c>
      <c r="O38" s="1054"/>
    </row>
    <row r="39" spans="1:15" ht="27.95" customHeight="1">
      <c r="A39" s="2602"/>
      <c r="B39" s="1058" t="s">
        <v>37</v>
      </c>
      <c r="C39" s="1059">
        <v>0.65957446808510634</v>
      </c>
      <c r="D39" s="1060">
        <v>31</v>
      </c>
      <c r="E39" s="1059">
        <v>0.31914893617021278</v>
      </c>
      <c r="F39" s="1060">
        <v>15</v>
      </c>
      <c r="G39" s="1059">
        <v>0</v>
      </c>
      <c r="H39" s="1060">
        <v>0</v>
      </c>
      <c r="I39" s="1059">
        <v>2.1276595744680851E-2</v>
      </c>
      <c r="J39" s="1060">
        <v>1</v>
      </c>
      <c r="K39" s="1059">
        <v>0</v>
      </c>
      <c r="L39" s="1060">
        <v>0</v>
      </c>
      <c r="M39" s="1059">
        <v>1</v>
      </c>
      <c r="N39" s="1060">
        <v>47</v>
      </c>
      <c r="O39" s="1054"/>
    </row>
    <row r="40" spans="1:15" ht="15" customHeight="1">
      <c r="A40" s="2602"/>
      <c r="B40" s="1058" t="s">
        <v>38</v>
      </c>
      <c r="C40" s="1059">
        <v>0.20833333333333337</v>
      </c>
      <c r="D40" s="1060">
        <v>5</v>
      </c>
      <c r="E40" s="1059">
        <v>0.5</v>
      </c>
      <c r="F40" s="1060">
        <v>12</v>
      </c>
      <c r="G40" s="1059">
        <v>0</v>
      </c>
      <c r="H40" s="1060">
        <v>0</v>
      </c>
      <c r="I40" s="1059">
        <v>0.125</v>
      </c>
      <c r="J40" s="1060">
        <v>3</v>
      </c>
      <c r="K40" s="1059">
        <v>0.16666666666666663</v>
      </c>
      <c r="L40" s="1060">
        <v>4</v>
      </c>
      <c r="M40" s="1059">
        <v>1</v>
      </c>
      <c r="N40" s="1060">
        <v>24</v>
      </c>
      <c r="O40" s="1054"/>
    </row>
    <row r="41" spans="1:15" ht="24.95" customHeight="1">
      <c r="A41" s="2602" t="s">
        <v>524</v>
      </c>
      <c r="B41" s="1058" t="s">
        <v>40</v>
      </c>
      <c r="C41" s="1059">
        <v>0.44910179640718562</v>
      </c>
      <c r="D41" s="1060">
        <v>75</v>
      </c>
      <c r="E41" s="1059">
        <v>0.38323353293413176</v>
      </c>
      <c r="F41" s="1060">
        <v>64</v>
      </c>
      <c r="G41" s="1059">
        <v>3.5928143712574849E-2</v>
      </c>
      <c r="H41" s="1060">
        <v>6</v>
      </c>
      <c r="I41" s="1059">
        <v>9.580838323353294E-2</v>
      </c>
      <c r="J41" s="1060">
        <v>16</v>
      </c>
      <c r="K41" s="1059">
        <v>3.5928143712574849E-2</v>
      </c>
      <c r="L41" s="1060">
        <v>6</v>
      </c>
      <c r="M41" s="1059">
        <v>1</v>
      </c>
      <c r="N41" s="1060">
        <v>167</v>
      </c>
      <c r="O41" s="1054"/>
    </row>
    <row r="42" spans="1:15" ht="24.95" customHeight="1">
      <c r="A42" s="2602"/>
      <c r="B42" s="1058" t="s">
        <v>41</v>
      </c>
      <c r="C42" s="1059">
        <v>0.36496350364963503</v>
      </c>
      <c r="D42" s="1060">
        <v>50</v>
      </c>
      <c r="E42" s="1059">
        <v>0.48175182481751827</v>
      </c>
      <c r="F42" s="1060">
        <v>66</v>
      </c>
      <c r="G42" s="1059">
        <v>4.3795620437956206E-2</v>
      </c>
      <c r="H42" s="1060">
        <v>6</v>
      </c>
      <c r="I42" s="1059">
        <v>8.0291970802919707E-2</v>
      </c>
      <c r="J42" s="1060">
        <v>11</v>
      </c>
      <c r="K42" s="1059">
        <v>2.9197080291970802E-2</v>
      </c>
      <c r="L42" s="1060">
        <v>4</v>
      </c>
      <c r="M42" s="1059">
        <v>1</v>
      </c>
      <c r="N42" s="1060">
        <v>137</v>
      </c>
      <c r="O42" s="1054"/>
    </row>
    <row r="43" spans="1:15" ht="24.95" customHeight="1" thickBot="1">
      <c r="A43" s="2603"/>
      <c r="B43" s="1062" t="s">
        <v>42</v>
      </c>
      <c r="C43" s="1063">
        <v>0.33070866141732291</v>
      </c>
      <c r="D43" s="1064">
        <v>42</v>
      </c>
      <c r="E43" s="1063">
        <v>0.55118110236220474</v>
      </c>
      <c r="F43" s="1064">
        <v>70</v>
      </c>
      <c r="G43" s="1065">
        <v>7.874015748031496E-3</v>
      </c>
      <c r="H43" s="1064">
        <v>1</v>
      </c>
      <c r="I43" s="1063">
        <v>6.2992125984251968E-2</v>
      </c>
      <c r="J43" s="1064">
        <v>8</v>
      </c>
      <c r="K43" s="1063">
        <v>4.7244094488188976E-2</v>
      </c>
      <c r="L43" s="1064">
        <v>6</v>
      </c>
      <c r="M43" s="1063">
        <v>1</v>
      </c>
      <c r="N43" s="1064">
        <v>127</v>
      </c>
      <c r="O43" s="1054"/>
    </row>
    <row r="47" spans="1:15">
      <c r="A47" s="120" t="s">
        <v>45</v>
      </c>
    </row>
    <row r="48" spans="1:15">
      <c r="A48" s="120" t="s">
        <v>46</v>
      </c>
    </row>
    <row r="49" spans="1:1">
      <c r="A49" s="120" t="s">
        <v>47</v>
      </c>
    </row>
    <row r="50" spans="1:1">
      <c r="A50" s="120" t="s">
        <v>170</v>
      </c>
    </row>
  </sheetData>
  <mergeCells count="20">
    <mergeCell ref="A11:B11"/>
    <mergeCell ref="A12:A16"/>
    <mergeCell ref="A17:A18"/>
    <mergeCell ref="A7:N7"/>
    <mergeCell ref="A8:B10"/>
    <mergeCell ref="C8:N8"/>
    <mergeCell ref="C9:D9"/>
    <mergeCell ref="E9:F9"/>
    <mergeCell ref="G9:H9"/>
    <mergeCell ref="I9:J9"/>
    <mergeCell ref="K9:L9"/>
    <mergeCell ref="M9:N9"/>
    <mergeCell ref="A35:A36"/>
    <mergeCell ref="A37:A40"/>
    <mergeCell ref="A41:A43"/>
    <mergeCell ref="A19:A20"/>
    <mergeCell ref="A21:A24"/>
    <mergeCell ref="A25:A28"/>
    <mergeCell ref="A29:A31"/>
    <mergeCell ref="A32:A3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AK31"/>
  <sheetViews>
    <sheetView zoomScale="85" zoomScaleNormal="85" workbookViewId="0">
      <selection activeCell="T24" sqref="T24"/>
    </sheetView>
  </sheetViews>
  <sheetFormatPr baseColWidth="10" defaultColWidth="8.7109375" defaultRowHeight="15"/>
  <cols>
    <col min="1" max="1" width="26.5703125" customWidth="1"/>
    <col min="2" max="2" width="31.140625" customWidth="1"/>
  </cols>
  <sheetData>
    <row r="1" spans="1:37" ht="15.75" thickBot="1">
      <c r="A1" s="1895" t="s">
        <v>2093</v>
      </c>
      <c r="B1" s="1895"/>
      <c r="C1" s="1895"/>
      <c r="D1" s="1895"/>
      <c r="E1" s="1895"/>
      <c r="F1" s="1895"/>
      <c r="G1" s="1895"/>
      <c r="H1" s="1895"/>
      <c r="I1" s="1895"/>
      <c r="J1" s="1895"/>
      <c r="K1" s="1895"/>
      <c r="L1" s="1895"/>
      <c r="M1" s="1895"/>
      <c r="N1" s="1895"/>
      <c r="O1" s="1895"/>
      <c r="P1" s="1895"/>
      <c r="Q1" s="1895"/>
      <c r="R1" s="1895"/>
      <c r="S1" s="1895"/>
      <c r="T1" s="1895"/>
      <c r="U1" s="1895"/>
      <c r="V1" s="1895"/>
      <c r="W1" s="1895"/>
      <c r="X1" s="1895"/>
      <c r="Y1" s="1895"/>
      <c r="Z1" s="1895"/>
      <c r="AA1" s="1895"/>
      <c r="AB1" s="1895"/>
      <c r="AC1" s="1895"/>
      <c r="AD1" s="1895"/>
      <c r="AE1" s="1895"/>
      <c r="AF1" s="1895"/>
      <c r="AG1" s="1895"/>
      <c r="AH1" s="1895"/>
      <c r="AI1" s="1895"/>
      <c r="AJ1" s="1895"/>
      <c r="AK1" s="1734"/>
    </row>
    <row r="2" spans="1:37" ht="15.75" thickTop="1">
      <c r="A2" s="1896" t="s">
        <v>183</v>
      </c>
      <c r="B2" s="1897"/>
      <c r="C2" s="1902" t="s">
        <v>544</v>
      </c>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4"/>
      <c r="AK2" s="1734"/>
    </row>
    <row r="3" spans="1:37" ht="40.5" customHeight="1">
      <c r="A3" s="1898"/>
      <c r="B3" s="1899"/>
      <c r="C3" s="1905" t="s">
        <v>545</v>
      </c>
      <c r="D3" s="1893"/>
      <c r="E3" s="1893" t="s">
        <v>546</v>
      </c>
      <c r="F3" s="1893"/>
      <c r="G3" s="1893" t="s">
        <v>547</v>
      </c>
      <c r="H3" s="1893"/>
      <c r="I3" s="1893" t="s">
        <v>548</v>
      </c>
      <c r="J3" s="1893"/>
      <c r="K3" s="1893" t="s">
        <v>549</v>
      </c>
      <c r="L3" s="1893"/>
      <c r="M3" s="1893" t="s">
        <v>550</v>
      </c>
      <c r="N3" s="1893"/>
      <c r="O3" s="1893" t="s">
        <v>551</v>
      </c>
      <c r="P3" s="1893"/>
      <c r="Q3" s="1893" t="s">
        <v>552</v>
      </c>
      <c r="R3" s="1893"/>
      <c r="S3" s="1893" t="s">
        <v>553</v>
      </c>
      <c r="T3" s="1893"/>
      <c r="U3" s="1893" t="s">
        <v>554</v>
      </c>
      <c r="V3" s="1893"/>
      <c r="W3" s="1893" t="s">
        <v>555</v>
      </c>
      <c r="X3" s="1893"/>
      <c r="Y3" s="1893" t="s">
        <v>556</v>
      </c>
      <c r="Z3" s="1893"/>
      <c r="AA3" s="1893" t="s">
        <v>557</v>
      </c>
      <c r="AB3" s="1893"/>
      <c r="AC3" s="1893" t="s">
        <v>558</v>
      </c>
      <c r="AD3" s="1893"/>
      <c r="AE3" s="1893" t="s">
        <v>559</v>
      </c>
      <c r="AF3" s="1893"/>
      <c r="AG3" s="1893" t="s">
        <v>560</v>
      </c>
      <c r="AH3" s="1893"/>
      <c r="AI3" s="1893" t="s">
        <v>561</v>
      </c>
      <c r="AJ3" s="1894"/>
      <c r="AK3" s="1734"/>
    </row>
    <row r="4" spans="1:37" ht="25.5" thickBot="1">
      <c r="A4" s="1900"/>
      <c r="B4" s="1901"/>
      <c r="C4" s="1735" t="s">
        <v>391</v>
      </c>
      <c r="D4" s="1736" t="s">
        <v>419</v>
      </c>
      <c r="E4" s="1736" t="s">
        <v>391</v>
      </c>
      <c r="F4" s="1736" t="s">
        <v>419</v>
      </c>
      <c r="G4" s="1736" t="s">
        <v>391</v>
      </c>
      <c r="H4" s="1736" t="s">
        <v>419</v>
      </c>
      <c r="I4" s="1736" t="s">
        <v>391</v>
      </c>
      <c r="J4" s="1736" t="s">
        <v>419</v>
      </c>
      <c r="K4" s="1736" t="s">
        <v>391</v>
      </c>
      <c r="L4" s="1736" t="s">
        <v>419</v>
      </c>
      <c r="M4" s="1736" t="s">
        <v>391</v>
      </c>
      <c r="N4" s="1736" t="s">
        <v>419</v>
      </c>
      <c r="O4" s="1736" t="s">
        <v>391</v>
      </c>
      <c r="P4" s="1736" t="s">
        <v>419</v>
      </c>
      <c r="Q4" s="1736" t="s">
        <v>391</v>
      </c>
      <c r="R4" s="1736" t="s">
        <v>419</v>
      </c>
      <c r="S4" s="1736" t="s">
        <v>391</v>
      </c>
      <c r="T4" s="1736" t="s">
        <v>419</v>
      </c>
      <c r="U4" s="1736" t="s">
        <v>391</v>
      </c>
      <c r="V4" s="1736" t="s">
        <v>419</v>
      </c>
      <c r="W4" s="1736" t="s">
        <v>391</v>
      </c>
      <c r="X4" s="1736" t="s">
        <v>419</v>
      </c>
      <c r="Y4" s="1736" t="s">
        <v>391</v>
      </c>
      <c r="Z4" s="1736" t="s">
        <v>419</v>
      </c>
      <c r="AA4" s="1736" t="s">
        <v>391</v>
      </c>
      <c r="AB4" s="1736" t="s">
        <v>419</v>
      </c>
      <c r="AC4" s="1736" t="s">
        <v>391</v>
      </c>
      <c r="AD4" s="1736" t="s">
        <v>419</v>
      </c>
      <c r="AE4" s="1736" t="s">
        <v>391</v>
      </c>
      <c r="AF4" s="1736" t="s">
        <v>419</v>
      </c>
      <c r="AG4" s="1736" t="s">
        <v>391</v>
      </c>
      <c r="AH4" s="1736" t="s">
        <v>419</v>
      </c>
      <c r="AI4" s="1736" t="s">
        <v>391</v>
      </c>
      <c r="AJ4" s="1737" t="s">
        <v>419</v>
      </c>
      <c r="AK4" s="1734"/>
    </row>
    <row r="5" spans="1:37" ht="15.75" thickTop="1">
      <c r="A5" s="1890" t="s">
        <v>521</v>
      </c>
      <c r="B5" s="1738" t="s">
        <v>12</v>
      </c>
      <c r="C5" s="1739">
        <v>1</v>
      </c>
      <c r="D5" s="1740">
        <v>4.3478260869565216E-2</v>
      </c>
      <c r="E5" s="1741">
        <v>1</v>
      </c>
      <c r="F5" s="1740">
        <v>4.3478260869565216E-2</v>
      </c>
      <c r="G5" s="1741">
        <v>0</v>
      </c>
      <c r="H5" s="1740">
        <v>0</v>
      </c>
      <c r="I5" s="1741">
        <v>4</v>
      </c>
      <c r="J5" s="1740">
        <v>0.17391304347826086</v>
      </c>
      <c r="K5" s="1741">
        <v>3</v>
      </c>
      <c r="L5" s="1740">
        <v>0.13043478260869565</v>
      </c>
      <c r="M5" s="1741">
        <v>1</v>
      </c>
      <c r="N5" s="1740">
        <v>4.3478260869565216E-2</v>
      </c>
      <c r="O5" s="1741">
        <v>5</v>
      </c>
      <c r="P5" s="1740">
        <v>0.21739130434782608</v>
      </c>
      <c r="Q5" s="1741">
        <v>1</v>
      </c>
      <c r="R5" s="1740">
        <v>4.3478260869565216E-2</v>
      </c>
      <c r="S5" s="1741">
        <v>1</v>
      </c>
      <c r="T5" s="1740">
        <v>4.3478260869565216E-2</v>
      </c>
      <c r="U5" s="1741">
        <v>1</v>
      </c>
      <c r="V5" s="1740">
        <v>4.3478260869565216E-2</v>
      </c>
      <c r="W5" s="1741">
        <v>3</v>
      </c>
      <c r="X5" s="1740">
        <v>0.13043478260869565</v>
      </c>
      <c r="Y5" s="1741">
        <v>0</v>
      </c>
      <c r="Z5" s="1740">
        <v>0</v>
      </c>
      <c r="AA5" s="1741">
        <v>1</v>
      </c>
      <c r="AB5" s="1740">
        <v>4.3478260869565216E-2</v>
      </c>
      <c r="AC5" s="1741">
        <v>0</v>
      </c>
      <c r="AD5" s="1740">
        <v>0</v>
      </c>
      <c r="AE5" s="1741">
        <v>0</v>
      </c>
      <c r="AF5" s="1740">
        <v>0</v>
      </c>
      <c r="AG5" s="1741">
        <v>0</v>
      </c>
      <c r="AH5" s="1740">
        <v>0</v>
      </c>
      <c r="AI5" s="1741">
        <v>1</v>
      </c>
      <c r="AJ5" s="1742">
        <v>4.3478260869565216E-2</v>
      </c>
      <c r="AK5" s="1734"/>
    </row>
    <row r="6" spans="1:37" ht="36">
      <c r="A6" s="1890"/>
      <c r="B6" s="1738" t="s">
        <v>13</v>
      </c>
      <c r="C6" s="1739">
        <v>27</v>
      </c>
      <c r="D6" s="1740">
        <v>6.5853658536585369E-2</v>
      </c>
      <c r="E6" s="1741">
        <v>20</v>
      </c>
      <c r="F6" s="1740">
        <v>4.878048780487805E-2</v>
      </c>
      <c r="G6" s="1741">
        <v>28</v>
      </c>
      <c r="H6" s="1740">
        <v>6.8292682926829273E-2</v>
      </c>
      <c r="I6" s="1741">
        <v>0</v>
      </c>
      <c r="J6" s="1740">
        <v>0</v>
      </c>
      <c r="K6" s="1741">
        <v>95</v>
      </c>
      <c r="L6" s="1740">
        <v>0.23170731707317074</v>
      </c>
      <c r="M6" s="1741">
        <v>31</v>
      </c>
      <c r="N6" s="1740">
        <v>7.5609756097560973E-2</v>
      </c>
      <c r="O6" s="1741">
        <v>31</v>
      </c>
      <c r="P6" s="1740">
        <v>7.5609756097560973E-2</v>
      </c>
      <c r="Q6" s="1741">
        <v>18</v>
      </c>
      <c r="R6" s="1740">
        <v>4.3902439024390241E-2</v>
      </c>
      <c r="S6" s="1741">
        <v>5</v>
      </c>
      <c r="T6" s="1740">
        <v>1.2195121951219513E-2</v>
      </c>
      <c r="U6" s="1741">
        <v>0</v>
      </c>
      <c r="V6" s="1740">
        <v>0</v>
      </c>
      <c r="W6" s="1741">
        <v>22</v>
      </c>
      <c r="X6" s="1740">
        <v>5.365853658536586E-2</v>
      </c>
      <c r="Y6" s="1741">
        <v>2</v>
      </c>
      <c r="Z6" s="1743">
        <v>4.8780487804878049E-3</v>
      </c>
      <c r="AA6" s="1741">
        <v>13</v>
      </c>
      <c r="AB6" s="1740">
        <v>3.1707317073170732E-2</v>
      </c>
      <c r="AC6" s="1741">
        <v>1</v>
      </c>
      <c r="AD6" s="1743">
        <v>2.4390243902439024E-3</v>
      </c>
      <c r="AE6" s="1741">
        <v>1</v>
      </c>
      <c r="AF6" s="1743">
        <v>2.4390243902439024E-3</v>
      </c>
      <c r="AG6" s="1741">
        <v>37</v>
      </c>
      <c r="AH6" s="1740">
        <v>9.0243902439024387E-2</v>
      </c>
      <c r="AI6" s="1741">
        <v>79</v>
      </c>
      <c r="AJ6" s="1742">
        <v>0.1926829268292683</v>
      </c>
      <c r="AK6" s="1734"/>
    </row>
    <row r="7" spans="1:37">
      <c r="A7" s="1890" t="s">
        <v>14</v>
      </c>
      <c r="B7" s="1738" t="s">
        <v>15</v>
      </c>
      <c r="C7" s="1739">
        <v>13</v>
      </c>
      <c r="D7" s="1740">
        <v>0.19117647058823528</v>
      </c>
      <c r="E7" s="1741">
        <v>1</v>
      </c>
      <c r="F7" s="1740">
        <v>1.4705882352941175E-2</v>
      </c>
      <c r="G7" s="1741">
        <v>0</v>
      </c>
      <c r="H7" s="1740">
        <v>0</v>
      </c>
      <c r="I7" s="1741">
        <v>0</v>
      </c>
      <c r="J7" s="1740">
        <v>0</v>
      </c>
      <c r="K7" s="1741">
        <v>21</v>
      </c>
      <c r="L7" s="1740">
        <v>0.30882352941176472</v>
      </c>
      <c r="M7" s="1741">
        <v>9</v>
      </c>
      <c r="N7" s="1740">
        <v>0.13235294117647059</v>
      </c>
      <c r="O7" s="1741">
        <v>3</v>
      </c>
      <c r="P7" s="1740">
        <v>4.4117647058823532E-2</v>
      </c>
      <c r="Q7" s="1741">
        <v>4</v>
      </c>
      <c r="R7" s="1740">
        <v>5.8823529411764698E-2</v>
      </c>
      <c r="S7" s="1741">
        <v>0</v>
      </c>
      <c r="T7" s="1740">
        <v>0</v>
      </c>
      <c r="U7" s="1741">
        <v>0</v>
      </c>
      <c r="V7" s="1740">
        <v>0</v>
      </c>
      <c r="W7" s="1741">
        <v>0</v>
      </c>
      <c r="X7" s="1740">
        <v>0</v>
      </c>
      <c r="Y7" s="1741">
        <v>0</v>
      </c>
      <c r="Z7" s="1740">
        <v>0</v>
      </c>
      <c r="AA7" s="1741">
        <v>2</v>
      </c>
      <c r="AB7" s="1740">
        <v>2.9411764705882349E-2</v>
      </c>
      <c r="AC7" s="1741">
        <v>0</v>
      </c>
      <c r="AD7" s="1740">
        <v>0</v>
      </c>
      <c r="AE7" s="1741">
        <v>0</v>
      </c>
      <c r="AF7" s="1740">
        <v>0</v>
      </c>
      <c r="AG7" s="1741">
        <v>0</v>
      </c>
      <c r="AH7" s="1740">
        <v>0</v>
      </c>
      <c r="AI7" s="1741">
        <v>15</v>
      </c>
      <c r="AJ7" s="1742">
        <v>0.22058823529411764</v>
      </c>
      <c r="AK7" s="1734"/>
    </row>
    <row r="8" spans="1:37">
      <c r="A8" s="1890"/>
      <c r="B8" s="1738" t="s">
        <v>16</v>
      </c>
      <c r="C8" s="1739">
        <v>7</v>
      </c>
      <c r="D8" s="1740">
        <v>5.2238805970149252E-2</v>
      </c>
      <c r="E8" s="1741">
        <v>4</v>
      </c>
      <c r="F8" s="1740">
        <v>2.9850746268656712E-2</v>
      </c>
      <c r="G8" s="1741">
        <v>7</v>
      </c>
      <c r="H8" s="1740">
        <v>5.2238805970149252E-2</v>
      </c>
      <c r="I8" s="1741">
        <v>1</v>
      </c>
      <c r="J8" s="1743">
        <v>7.4626865671641781E-3</v>
      </c>
      <c r="K8" s="1741">
        <v>40</v>
      </c>
      <c r="L8" s="1740">
        <v>0.29850746268656714</v>
      </c>
      <c r="M8" s="1741">
        <v>14</v>
      </c>
      <c r="N8" s="1740">
        <v>0.1044776119402985</v>
      </c>
      <c r="O8" s="1741">
        <v>11</v>
      </c>
      <c r="P8" s="1740">
        <v>8.2089552238805971E-2</v>
      </c>
      <c r="Q8" s="1741">
        <v>7</v>
      </c>
      <c r="R8" s="1740">
        <v>5.2238805970149252E-2</v>
      </c>
      <c r="S8" s="1741">
        <v>1</v>
      </c>
      <c r="T8" s="1743">
        <v>7.4626865671641781E-3</v>
      </c>
      <c r="U8" s="1741">
        <v>0</v>
      </c>
      <c r="V8" s="1740">
        <v>0</v>
      </c>
      <c r="W8" s="1741">
        <v>12</v>
      </c>
      <c r="X8" s="1740">
        <v>8.9552238805970144E-2</v>
      </c>
      <c r="Y8" s="1741">
        <v>0</v>
      </c>
      <c r="Z8" s="1740">
        <v>0</v>
      </c>
      <c r="AA8" s="1741">
        <v>3</v>
      </c>
      <c r="AB8" s="1740">
        <v>2.2388059701492536E-2</v>
      </c>
      <c r="AC8" s="1741">
        <v>1</v>
      </c>
      <c r="AD8" s="1743">
        <v>7.4626865671641781E-3</v>
      </c>
      <c r="AE8" s="1741">
        <v>0</v>
      </c>
      <c r="AF8" s="1740">
        <v>0</v>
      </c>
      <c r="AG8" s="1741">
        <v>0</v>
      </c>
      <c r="AH8" s="1740">
        <v>0</v>
      </c>
      <c r="AI8" s="1741">
        <v>26</v>
      </c>
      <c r="AJ8" s="1742">
        <v>0.19402985074626866</v>
      </c>
      <c r="AK8" s="1734"/>
    </row>
    <row r="9" spans="1:37">
      <c r="A9" s="1890"/>
      <c r="B9" s="1738" t="s">
        <v>17</v>
      </c>
      <c r="C9" s="1739">
        <v>7</v>
      </c>
      <c r="D9" s="1740">
        <v>5.7851239669421489E-2</v>
      </c>
      <c r="E9" s="1741">
        <v>11</v>
      </c>
      <c r="F9" s="1740">
        <v>9.0909090909090912E-2</v>
      </c>
      <c r="G9" s="1741">
        <v>13</v>
      </c>
      <c r="H9" s="1740">
        <v>0.10743801652892562</v>
      </c>
      <c r="I9" s="1741">
        <v>2</v>
      </c>
      <c r="J9" s="1740">
        <v>1.6528925619834711E-2</v>
      </c>
      <c r="K9" s="1741">
        <v>26</v>
      </c>
      <c r="L9" s="1740">
        <v>0.21487603305785125</v>
      </c>
      <c r="M9" s="1741">
        <v>5</v>
      </c>
      <c r="N9" s="1740">
        <v>4.1322314049586778E-2</v>
      </c>
      <c r="O9" s="1741">
        <v>18</v>
      </c>
      <c r="P9" s="1740">
        <v>0.1487603305785124</v>
      </c>
      <c r="Q9" s="1741">
        <v>5</v>
      </c>
      <c r="R9" s="1740">
        <v>4.1322314049586778E-2</v>
      </c>
      <c r="S9" s="1741">
        <v>2</v>
      </c>
      <c r="T9" s="1740">
        <v>1.6528925619834711E-2</v>
      </c>
      <c r="U9" s="1741">
        <v>0</v>
      </c>
      <c r="V9" s="1740">
        <v>0</v>
      </c>
      <c r="W9" s="1741">
        <v>7</v>
      </c>
      <c r="X9" s="1740">
        <v>5.7851239669421489E-2</v>
      </c>
      <c r="Y9" s="1741">
        <v>0</v>
      </c>
      <c r="Z9" s="1740">
        <v>0</v>
      </c>
      <c r="AA9" s="1741">
        <v>1</v>
      </c>
      <c r="AB9" s="1743">
        <v>8.2644628099173556E-3</v>
      </c>
      <c r="AC9" s="1741">
        <v>0</v>
      </c>
      <c r="AD9" s="1740">
        <v>0</v>
      </c>
      <c r="AE9" s="1741">
        <v>1</v>
      </c>
      <c r="AF9" s="1743">
        <v>8.2644628099173556E-3</v>
      </c>
      <c r="AG9" s="1741">
        <v>5</v>
      </c>
      <c r="AH9" s="1740">
        <v>4.1322314049586778E-2</v>
      </c>
      <c r="AI9" s="1741">
        <v>18</v>
      </c>
      <c r="AJ9" s="1742">
        <v>0.1487603305785124</v>
      </c>
      <c r="AK9" s="1734"/>
    </row>
    <row r="10" spans="1:37">
      <c r="A10" s="1890"/>
      <c r="B10" s="1738" t="s">
        <v>18</v>
      </c>
      <c r="C10" s="1739">
        <v>1</v>
      </c>
      <c r="D10" s="1743">
        <v>9.0090090090090089E-3</v>
      </c>
      <c r="E10" s="1741">
        <v>5</v>
      </c>
      <c r="F10" s="1740">
        <v>4.504504504504505E-2</v>
      </c>
      <c r="G10" s="1741">
        <v>8</v>
      </c>
      <c r="H10" s="1740">
        <v>7.2072072072072071E-2</v>
      </c>
      <c r="I10" s="1741">
        <v>1</v>
      </c>
      <c r="J10" s="1743">
        <v>9.0090090090090089E-3</v>
      </c>
      <c r="K10" s="1741">
        <v>11</v>
      </c>
      <c r="L10" s="1740">
        <v>9.90990990990991E-2</v>
      </c>
      <c r="M10" s="1741">
        <v>4</v>
      </c>
      <c r="N10" s="1740">
        <v>3.6036036036036036E-2</v>
      </c>
      <c r="O10" s="1741">
        <v>4</v>
      </c>
      <c r="P10" s="1740">
        <v>3.6036036036036036E-2</v>
      </c>
      <c r="Q10" s="1741">
        <v>3</v>
      </c>
      <c r="R10" s="1740">
        <v>2.7027027027027025E-2</v>
      </c>
      <c r="S10" s="1741">
        <v>3</v>
      </c>
      <c r="T10" s="1740">
        <v>2.7027027027027025E-2</v>
      </c>
      <c r="U10" s="1741">
        <v>1</v>
      </c>
      <c r="V10" s="1743">
        <v>9.0090090090090089E-3</v>
      </c>
      <c r="W10" s="1741">
        <v>6</v>
      </c>
      <c r="X10" s="1740">
        <v>5.405405405405405E-2</v>
      </c>
      <c r="Y10" s="1741">
        <v>2</v>
      </c>
      <c r="Z10" s="1740">
        <v>1.8018018018018018E-2</v>
      </c>
      <c r="AA10" s="1741">
        <v>8</v>
      </c>
      <c r="AB10" s="1740">
        <v>7.2072072072072071E-2</v>
      </c>
      <c r="AC10" s="1741">
        <v>0</v>
      </c>
      <c r="AD10" s="1740">
        <v>0</v>
      </c>
      <c r="AE10" s="1741">
        <v>0</v>
      </c>
      <c r="AF10" s="1740">
        <v>0</v>
      </c>
      <c r="AG10" s="1741">
        <v>33</v>
      </c>
      <c r="AH10" s="1740">
        <v>0.29729729729729731</v>
      </c>
      <c r="AI10" s="1741">
        <v>21</v>
      </c>
      <c r="AJ10" s="1742">
        <v>0.1891891891891892</v>
      </c>
      <c r="AK10" s="1734"/>
    </row>
    <row r="11" spans="1:37">
      <c r="A11" s="1890" t="s">
        <v>525</v>
      </c>
      <c r="B11" s="1738" t="s">
        <v>223</v>
      </c>
      <c r="C11" s="1739">
        <v>19</v>
      </c>
      <c r="D11" s="1740">
        <v>9.004739336492891E-2</v>
      </c>
      <c r="E11" s="1741">
        <v>7</v>
      </c>
      <c r="F11" s="1740">
        <v>3.3175355450236969E-2</v>
      </c>
      <c r="G11" s="1741">
        <v>18</v>
      </c>
      <c r="H11" s="1740">
        <v>8.5308056872037921E-2</v>
      </c>
      <c r="I11" s="1741">
        <v>0</v>
      </c>
      <c r="J11" s="1740">
        <v>0</v>
      </c>
      <c r="K11" s="1741">
        <v>48</v>
      </c>
      <c r="L11" s="1740">
        <v>0.22748815165876779</v>
      </c>
      <c r="M11" s="1741">
        <v>5</v>
      </c>
      <c r="N11" s="1740">
        <v>2.3696682464454978E-2</v>
      </c>
      <c r="O11" s="1741">
        <v>31</v>
      </c>
      <c r="P11" s="1740">
        <v>0.14691943127962084</v>
      </c>
      <c r="Q11" s="1741">
        <v>9</v>
      </c>
      <c r="R11" s="1740">
        <v>4.2654028436018961E-2</v>
      </c>
      <c r="S11" s="1741">
        <v>3</v>
      </c>
      <c r="T11" s="1740">
        <v>1.4218009478672987E-2</v>
      </c>
      <c r="U11" s="1741">
        <v>0</v>
      </c>
      <c r="V11" s="1740">
        <v>0</v>
      </c>
      <c r="W11" s="1741">
        <v>10</v>
      </c>
      <c r="X11" s="1740">
        <v>4.7393364928909956E-2</v>
      </c>
      <c r="Y11" s="1741">
        <v>0</v>
      </c>
      <c r="Z11" s="1740">
        <v>0</v>
      </c>
      <c r="AA11" s="1741">
        <v>4</v>
      </c>
      <c r="AB11" s="1740">
        <v>1.8957345971563982E-2</v>
      </c>
      <c r="AC11" s="1741">
        <v>1</v>
      </c>
      <c r="AD11" s="1743">
        <v>4.7393364928909956E-3</v>
      </c>
      <c r="AE11" s="1741">
        <v>0</v>
      </c>
      <c r="AF11" s="1740">
        <v>0</v>
      </c>
      <c r="AG11" s="1741">
        <v>28</v>
      </c>
      <c r="AH11" s="1740">
        <v>0.13270142180094788</v>
      </c>
      <c r="AI11" s="1741">
        <v>28</v>
      </c>
      <c r="AJ11" s="1742">
        <v>0.13270142180094788</v>
      </c>
      <c r="AK11" s="1734"/>
    </row>
    <row r="12" spans="1:37">
      <c r="A12" s="1890"/>
      <c r="B12" s="1738" t="s">
        <v>27</v>
      </c>
      <c r="C12" s="1739">
        <v>8</v>
      </c>
      <c r="D12" s="1740">
        <v>4.878048780487805E-2</v>
      </c>
      <c r="E12" s="1741">
        <v>9</v>
      </c>
      <c r="F12" s="1740">
        <v>5.4878048780487812E-2</v>
      </c>
      <c r="G12" s="1741">
        <v>6</v>
      </c>
      <c r="H12" s="1740">
        <v>3.6585365853658534E-2</v>
      </c>
      <c r="I12" s="1741">
        <v>2</v>
      </c>
      <c r="J12" s="1740">
        <v>1.2195121951219513E-2</v>
      </c>
      <c r="K12" s="1741">
        <v>41</v>
      </c>
      <c r="L12" s="1740">
        <v>0.25</v>
      </c>
      <c r="M12" s="1741">
        <v>22</v>
      </c>
      <c r="N12" s="1740">
        <v>0.13414634146341464</v>
      </c>
      <c r="O12" s="1741">
        <v>4</v>
      </c>
      <c r="P12" s="1740">
        <v>2.4390243902439025E-2</v>
      </c>
      <c r="Q12" s="1741">
        <v>10</v>
      </c>
      <c r="R12" s="1740">
        <v>6.097560975609756E-2</v>
      </c>
      <c r="S12" s="1741">
        <v>0</v>
      </c>
      <c r="T12" s="1740">
        <v>0</v>
      </c>
      <c r="U12" s="1741">
        <v>1</v>
      </c>
      <c r="V12" s="1743">
        <v>6.0975609756097563E-3</v>
      </c>
      <c r="W12" s="1741">
        <v>14</v>
      </c>
      <c r="X12" s="1740">
        <v>8.5365853658536592E-2</v>
      </c>
      <c r="Y12" s="1741">
        <v>0</v>
      </c>
      <c r="Z12" s="1740">
        <v>0</v>
      </c>
      <c r="AA12" s="1741">
        <v>7</v>
      </c>
      <c r="AB12" s="1740">
        <v>4.2682926829268296E-2</v>
      </c>
      <c r="AC12" s="1741">
        <v>0</v>
      </c>
      <c r="AD12" s="1740">
        <v>0</v>
      </c>
      <c r="AE12" s="1741">
        <v>1</v>
      </c>
      <c r="AF12" s="1743">
        <v>6.0975609756097563E-3</v>
      </c>
      <c r="AG12" s="1741">
        <v>2</v>
      </c>
      <c r="AH12" s="1740">
        <v>1.2195121951219513E-2</v>
      </c>
      <c r="AI12" s="1741">
        <v>37</v>
      </c>
      <c r="AJ12" s="1742">
        <v>0.22560975609756098</v>
      </c>
      <c r="AK12" s="1734"/>
    </row>
    <row r="13" spans="1:37">
      <c r="A13" s="1890"/>
      <c r="B13" s="1738" t="s">
        <v>526</v>
      </c>
      <c r="C13" s="1739">
        <v>1</v>
      </c>
      <c r="D13" s="1740">
        <v>2.1276595744680851E-2</v>
      </c>
      <c r="E13" s="1741">
        <v>4</v>
      </c>
      <c r="F13" s="1740">
        <v>8.5106382978723402E-2</v>
      </c>
      <c r="G13" s="1741">
        <v>1</v>
      </c>
      <c r="H13" s="1740">
        <v>2.1276595744680851E-2</v>
      </c>
      <c r="I13" s="1741">
        <v>2</v>
      </c>
      <c r="J13" s="1740">
        <v>4.2553191489361701E-2</v>
      </c>
      <c r="K13" s="1741">
        <v>8</v>
      </c>
      <c r="L13" s="1740">
        <v>0.1702127659574468</v>
      </c>
      <c r="M13" s="1741">
        <v>5</v>
      </c>
      <c r="N13" s="1740">
        <v>0.10638297872340426</v>
      </c>
      <c r="O13" s="1741">
        <v>1</v>
      </c>
      <c r="P13" s="1740">
        <v>2.1276595744680851E-2</v>
      </c>
      <c r="Q13" s="1741">
        <v>0</v>
      </c>
      <c r="R13" s="1740">
        <v>0</v>
      </c>
      <c r="S13" s="1741">
        <v>1</v>
      </c>
      <c r="T13" s="1740">
        <v>2.1276595744680851E-2</v>
      </c>
      <c r="U13" s="1741">
        <v>0</v>
      </c>
      <c r="V13" s="1740">
        <v>0</v>
      </c>
      <c r="W13" s="1741">
        <v>0</v>
      </c>
      <c r="X13" s="1740">
        <v>0</v>
      </c>
      <c r="Y13" s="1741">
        <v>1</v>
      </c>
      <c r="Z13" s="1740">
        <v>2.1276595744680851E-2</v>
      </c>
      <c r="AA13" s="1741">
        <v>2</v>
      </c>
      <c r="AB13" s="1740">
        <v>4.2553191489361701E-2</v>
      </c>
      <c r="AC13" s="1741">
        <v>0</v>
      </c>
      <c r="AD13" s="1740">
        <v>0</v>
      </c>
      <c r="AE13" s="1741">
        <v>0</v>
      </c>
      <c r="AF13" s="1740">
        <v>0</v>
      </c>
      <c r="AG13" s="1741">
        <v>7</v>
      </c>
      <c r="AH13" s="1740">
        <v>0.14893617021276595</v>
      </c>
      <c r="AI13" s="1741">
        <v>14</v>
      </c>
      <c r="AJ13" s="1742">
        <v>0.2978723404255319</v>
      </c>
      <c r="AK13" s="1734"/>
    </row>
    <row r="14" spans="1:37">
      <c r="A14" s="1890"/>
      <c r="B14" s="1738" t="s">
        <v>527</v>
      </c>
      <c r="C14" s="1739">
        <v>0</v>
      </c>
      <c r="D14" s="1740">
        <v>0</v>
      </c>
      <c r="E14" s="1741">
        <v>1</v>
      </c>
      <c r="F14" s="1740">
        <v>0.1111111111111111</v>
      </c>
      <c r="G14" s="1741">
        <v>3</v>
      </c>
      <c r="H14" s="1740">
        <v>0.33333333333333326</v>
      </c>
      <c r="I14" s="1741">
        <v>0</v>
      </c>
      <c r="J14" s="1740">
        <v>0</v>
      </c>
      <c r="K14" s="1741">
        <v>1</v>
      </c>
      <c r="L14" s="1740">
        <v>0.1111111111111111</v>
      </c>
      <c r="M14" s="1741">
        <v>0</v>
      </c>
      <c r="N14" s="1740">
        <v>0</v>
      </c>
      <c r="O14" s="1741">
        <v>0</v>
      </c>
      <c r="P14" s="1740">
        <v>0</v>
      </c>
      <c r="Q14" s="1741">
        <v>0</v>
      </c>
      <c r="R14" s="1740">
        <v>0</v>
      </c>
      <c r="S14" s="1741">
        <v>2</v>
      </c>
      <c r="T14" s="1740">
        <v>0.22222222222222221</v>
      </c>
      <c r="U14" s="1741">
        <v>0</v>
      </c>
      <c r="V14" s="1740">
        <v>0</v>
      </c>
      <c r="W14" s="1741">
        <v>1</v>
      </c>
      <c r="X14" s="1740">
        <v>0.1111111111111111</v>
      </c>
      <c r="Y14" s="1741">
        <v>1</v>
      </c>
      <c r="Z14" s="1740">
        <v>0.1111111111111111</v>
      </c>
      <c r="AA14" s="1741">
        <v>0</v>
      </c>
      <c r="AB14" s="1740">
        <v>0</v>
      </c>
      <c r="AC14" s="1741">
        <v>0</v>
      </c>
      <c r="AD14" s="1740">
        <v>0</v>
      </c>
      <c r="AE14" s="1741">
        <v>0</v>
      </c>
      <c r="AF14" s="1740">
        <v>0</v>
      </c>
      <c r="AG14" s="1741">
        <v>0</v>
      </c>
      <c r="AH14" s="1740">
        <v>0</v>
      </c>
      <c r="AI14" s="1741">
        <v>0</v>
      </c>
      <c r="AJ14" s="1742">
        <v>0</v>
      </c>
      <c r="AK14" s="1734"/>
    </row>
    <row r="15" spans="1:37">
      <c r="A15" s="1890" t="s">
        <v>24</v>
      </c>
      <c r="B15" s="1738" t="s">
        <v>27</v>
      </c>
      <c r="C15" s="1739">
        <v>27</v>
      </c>
      <c r="D15" s="1740">
        <v>7.4175824175824176E-2</v>
      </c>
      <c r="E15" s="1741">
        <v>16</v>
      </c>
      <c r="F15" s="1740">
        <v>4.3956043956043959E-2</v>
      </c>
      <c r="G15" s="1741">
        <v>23</v>
      </c>
      <c r="H15" s="1740">
        <v>6.3186813186813184E-2</v>
      </c>
      <c r="I15" s="1741">
        <v>2</v>
      </c>
      <c r="J15" s="1743">
        <v>5.4945054945054949E-3</v>
      </c>
      <c r="K15" s="1741">
        <v>85</v>
      </c>
      <c r="L15" s="1740">
        <v>0.23351648351648349</v>
      </c>
      <c r="M15" s="1741">
        <v>25</v>
      </c>
      <c r="N15" s="1740">
        <v>6.8681318681318687E-2</v>
      </c>
      <c r="O15" s="1741">
        <v>35</v>
      </c>
      <c r="P15" s="1740">
        <v>9.6153846153846173E-2</v>
      </c>
      <c r="Q15" s="1741">
        <v>19</v>
      </c>
      <c r="R15" s="1740">
        <v>5.21978021978022E-2</v>
      </c>
      <c r="S15" s="1741">
        <v>3</v>
      </c>
      <c r="T15" s="1743">
        <v>8.241758241758242E-3</v>
      </c>
      <c r="U15" s="1741">
        <v>1</v>
      </c>
      <c r="V15" s="1743">
        <v>2.7472527472527475E-3</v>
      </c>
      <c r="W15" s="1741">
        <v>24</v>
      </c>
      <c r="X15" s="1740">
        <v>6.5934065934065936E-2</v>
      </c>
      <c r="Y15" s="1741">
        <v>0</v>
      </c>
      <c r="Z15" s="1740">
        <v>0</v>
      </c>
      <c r="AA15" s="1741">
        <v>10</v>
      </c>
      <c r="AB15" s="1740">
        <v>2.7472527472527472E-2</v>
      </c>
      <c r="AC15" s="1741">
        <v>1</v>
      </c>
      <c r="AD15" s="1743">
        <v>2.7472527472527475E-3</v>
      </c>
      <c r="AE15" s="1741">
        <v>1</v>
      </c>
      <c r="AF15" s="1743">
        <v>2.7472527472527475E-3</v>
      </c>
      <c r="AG15" s="1741">
        <v>29</v>
      </c>
      <c r="AH15" s="1740">
        <v>7.9670329670329665E-2</v>
      </c>
      <c r="AI15" s="1741">
        <v>63</v>
      </c>
      <c r="AJ15" s="1742">
        <v>0.17307692307692307</v>
      </c>
      <c r="AK15" s="1734"/>
    </row>
    <row r="16" spans="1:37">
      <c r="A16" s="1890"/>
      <c r="B16" s="1738" t="s">
        <v>26</v>
      </c>
      <c r="C16" s="1739">
        <v>1</v>
      </c>
      <c r="D16" s="1740">
        <v>0.02</v>
      </c>
      <c r="E16" s="1741">
        <v>5</v>
      </c>
      <c r="F16" s="1740">
        <v>0.1</v>
      </c>
      <c r="G16" s="1741">
        <v>1</v>
      </c>
      <c r="H16" s="1740">
        <v>0.02</v>
      </c>
      <c r="I16" s="1741">
        <v>1</v>
      </c>
      <c r="J16" s="1740">
        <v>0.02</v>
      </c>
      <c r="K16" s="1741">
        <v>9</v>
      </c>
      <c r="L16" s="1740">
        <v>0.18</v>
      </c>
      <c r="M16" s="1741">
        <v>5</v>
      </c>
      <c r="N16" s="1740">
        <v>0.1</v>
      </c>
      <c r="O16" s="1741">
        <v>1</v>
      </c>
      <c r="P16" s="1740">
        <v>0.02</v>
      </c>
      <c r="Q16" s="1741">
        <v>0</v>
      </c>
      <c r="R16" s="1740">
        <v>0</v>
      </c>
      <c r="S16" s="1741">
        <v>1</v>
      </c>
      <c r="T16" s="1740">
        <v>0.02</v>
      </c>
      <c r="U16" s="1741">
        <v>0</v>
      </c>
      <c r="V16" s="1740">
        <v>0</v>
      </c>
      <c r="W16" s="1741">
        <v>0</v>
      </c>
      <c r="X16" s="1740">
        <v>0</v>
      </c>
      <c r="Y16" s="1741">
        <v>1</v>
      </c>
      <c r="Z16" s="1740">
        <v>0.02</v>
      </c>
      <c r="AA16" s="1741">
        <v>3</v>
      </c>
      <c r="AB16" s="1740">
        <v>0.06</v>
      </c>
      <c r="AC16" s="1741">
        <v>0</v>
      </c>
      <c r="AD16" s="1740">
        <v>0</v>
      </c>
      <c r="AE16" s="1741">
        <v>0</v>
      </c>
      <c r="AF16" s="1740">
        <v>0</v>
      </c>
      <c r="AG16" s="1741">
        <v>8</v>
      </c>
      <c r="AH16" s="1740">
        <v>0.16</v>
      </c>
      <c r="AI16" s="1741">
        <v>14</v>
      </c>
      <c r="AJ16" s="1742">
        <v>0.28000000000000003</v>
      </c>
      <c r="AK16" s="1734"/>
    </row>
    <row r="17" spans="1:37">
      <c r="A17" s="1890"/>
      <c r="B17" s="1738" t="s">
        <v>25</v>
      </c>
      <c r="C17" s="1739">
        <v>0</v>
      </c>
      <c r="D17" s="1740">
        <v>0</v>
      </c>
      <c r="E17" s="1741">
        <v>0</v>
      </c>
      <c r="F17" s="1740">
        <v>0</v>
      </c>
      <c r="G17" s="1741">
        <v>4</v>
      </c>
      <c r="H17" s="1740">
        <v>0.2</v>
      </c>
      <c r="I17" s="1741">
        <v>1</v>
      </c>
      <c r="J17" s="1740">
        <v>0.05</v>
      </c>
      <c r="K17" s="1741">
        <v>4</v>
      </c>
      <c r="L17" s="1740">
        <v>0.2</v>
      </c>
      <c r="M17" s="1741">
        <v>2</v>
      </c>
      <c r="N17" s="1740">
        <v>0.1</v>
      </c>
      <c r="O17" s="1741">
        <v>0</v>
      </c>
      <c r="P17" s="1740">
        <v>0</v>
      </c>
      <c r="Q17" s="1741">
        <v>0</v>
      </c>
      <c r="R17" s="1740">
        <v>0</v>
      </c>
      <c r="S17" s="1741">
        <v>2</v>
      </c>
      <c r="T17" s="1740">
        <v>0.1</v>
      </c>
      <c r="U17" s="1741">
        <v>0</v>
      </c>
      <c r="V17" s="1740">
        <v>0</v>
      </c>
      <c r="W17" s="1741">
        <v>1</v>
      </c>
      <c r="X17" s="1740">
        <v>0.05</v>
      </c>
      <c r="Y17" s="1741">
        <v>1</v>
      </c>
      <c r="Z17" s="1740">
        <v>0.05</v>
      </c>
      <c r="AA17" s="1741">
        <v>1</v>
      </c>
      <c r="AB17" s="1740">
        <v>0.05</v>
      </c>
      <c r="AC17" s="1741">
        <v>0</v>
      </c>
      <c r="AD17" s="1740">
        <v>0</v>
      </c>
      <c r="AE17" s="1741">
        <v>0</v>
      </c>
      <c r="AF17" s="1740">
        <v>0</v>
      </c>
      <c r="AG17" s="1741">
        <v>1</v>
      </c>
      <c r="AH17" s="1740">
        <v>0.05</v>
      </c>
      <c r="AI17" s="1741">
        <v>3</v>
      </c>
      <c r="AJ17" s="1742">
        <v>0.15</v>
      </c>
      <c r="AK17" s="1734"/>
    </row>
    <row r="18" spans="1:37">
      <c r="A18" s="1890" t="s">
        <v>1799</v>
      </c>
      <c r="B18" s="1738" t="s">
        <v>29</v>
      </c>
      <c r="C18" s="1739">
        <v>13</v>
      </c>
      <c r="D18" s="1740">
        <v>6.280193236714976E-2</v>
      </c>
      <c r="E18" s="1741">
        <v>10</v>
      </c>
      <c r="F18" s="1740">
        <v>4.8309178743961352E-2</v>
      </c>
      <c r="G18" s="1741">
        <v>12</v>
      </c>
      <c r="H18" s="1740">
        <v>5.7971014492753624E-2</v>
      </c>
      <c r="I18" s="1741">
        <v>2</v>
      </c>
      <c r="J18" s="1743">
        <v>9.6618357487922701E-3</v>
      </c>
      <c r="K18" s="1741">
        <v>44</v>
      </c>
      <c r="L18" s="1740">
        <v>0.21256038647342992</v>
      </c>
      <c r="M18" s="1741">
        <v>12</v>
      </c>
      <c r="N18" s="1740">
        <v>5.7971014492753624E-2</v>
      </c>
      <c r="O18" s="1741">
        <v>25</v>
      </c>
      <c r="P18" s="1740">
        <v>0.12077294685990339</v>
      </c>
      <c r="Q18" s="1741">
        <v>4</v>
      </c>
      <c r="R18" s="1740">
        <v>1.932367149758454E-2</v>
      </c>
      <c r="S18" s="1741">
        <v>2</v>
      </c>
      <c r="T18" s="1743">
        <v>9.6618357487922701E-3</v>
      </c>
      <c r="U18" s="1741">
        <v>0</v>
      </c>
      <c r="V18" s="1740">
        <v>0</v>
      </c>
      <c r="W18" s="1741">
        <v>6</v>
      </c>
      <c r="X18" s="1740">
        <v>2.8985507246376812E-2</v>
      </c>
      <c r="Y18" s="1741">
        <v>0</v>
      </c>
      <c r="Z18" s="1740">
        <v>0</v>
      </c>
      <c r="AA18" s="1741">
        <v>5</v>
      </c>
      <c r="AB18" s="1740">
        <v>2.4154589371980676E-2</v>
      </c>
      <c r="AC18" s="1741">
        <v>1</v>
      </c>
      <c r="AD18" s="1743">
        <v>4.830917874396135E-3</v>
      </c>
      <c r="AE18" s="1741">
        <v>0</v>
      </c>
      <c r="AF18" s="1740">
        <v>0</v>
      </c>
      <c r="AG18" s="1741">
        <v>35</v>
      </c>
      <c r="AH18" s="1740">
        <v>0.16908212560386474</v>
      </c>
      <c r="AI18" s="1741">
        <v>36</v>
      </c>
      <c r="AJ18" s="1742">
        <v>0.17391304347826086</v>
      </c>
      <c r="AK18" s="1734"/>
    </row>
    <row r="19" spans="1:37">
      <c r="A19" s="1890"/>
      <c r="B19" s="1738" t="s">
        <v>30</v>
      </c>
      <c r="C19" s="1739">
        <v>0</v>
      </c>
      <c r="D19" s="1740">
        <v>0</v>
      </c>
      <c r="E19" s="1741">
        <v>1</v>
      </c>
      <c r="F19" s="1740">
        <v>6.25E-2</v>
      </c>
      <c r="G19" s="1741">
        <v>5</v>
      </c>
      <c r="H19" s="1740">
        <v>0.3125</v>
      </c>
      <c r="I19" s="1741">
        <v>0</v>
      </c>
      <c r="J19" s="1740">
        <v>0</v>
      </c>
      <c r="K19" s="1741">
        <v>2</v>
      </c>
      <c r="L19" s="1740">
        <v>0.125</v>
      </c>
      <c r="M19" s="1741">
        <v>1</v>
      </c>
      <c r="N19" s="1740">
        <v>6.25E-2</v>
      </c>
      <c r="O19" s="1741">
        <v>0</v>
      </c>
      <c r="P19" s="1740">
        <v>0</v>
      </c>
      <c r="Q19" s="1741">
        <v>0</v>
      </c>
      <c r="R19" s="1740">
        <v>0</v>
      </c>
      <c r="S19" s="1741">
        <v>3</v>
      </c>
      <c r="T19" s="1740">
        <v>0.1875</v>
      </c>
      <c r="U19" s="1741">
        <v>1</v>
      </c>
      <c r="V19" s="1740">
        <v>6.25E-2</v>
      </c>
      <c r="W19" s="1741">
        <v>1</v>
      </c>
      <c r="X19" s="1740">
        <v>6.25E-2</v>
      </c>
      <c r="Y19" s="1741">
        <v>1</v>
      </c>
      <c r="Z19" s="1740">
        <v>6.25E-2</v>
      </c>
      <c r="AA19" s="1741">
        <v>0</v>
      </c>
      <c r="AB19" s="1740">
        <v>0</v>
      </c>
      <c r="AC19" s="1741">
        <v>0</v>
      </c>
      <c r="AD19" s="1740">
        <v>0</v>
      </c>
      <c r="AE19" s="1741">
        <v>0</v>
      </c>
      <c r="AF19" s="1740">
        <v>0</v>
      </c>
      <c r="AG19" s="1741">
        <v>0</v>
      </c>
      <c r="AH19" s="1740">
        <v>0</v>
      </c>
      <c r="AI19" s="1741">
        <v>1</v>
      </c>
      <c r="AJ19" s="1742">
        <v>6.25E-2</v>
      </c>
      <c r="AK19" s="1734"/>
    </row>
    <row r="20" spans="1:37">
      <c r="A20" s="1890"/>
      <c r="B20" s="1738" t="s">
        <v>31</v>
      </c>
      <c r="C20" s="1739">
        <v>15</v>
      </c>
      <c r="D20" s="1740">
        <v>7.1090047393364927E-2</v>
      </c>
      <c r="E20" s="1741">
        <v>10</v>
      </c>
      <c r="F20" s="1740">
        <v>4.7393364928909956E-2</v>
      </c>
      <c r="G20" s="1741">
        <v>11</v>
      </c>
      <c r="H20" s="1740">
        <v>5.2132701421800952E-2</v>
      </c>
      <c r="I20" s="1741">
        <v>2</v>
      </c>
      <c r="J20" s="1743">
        <v>9.4786729857819912E-3</v>
      </c>
      <c r="K20" s="1741">
        <v>52</v>
      </c>
      <c r="L20" s="1740">
        <v>0.24644549763033174</v>
      </c>
      <c r="M20" s="1741">
        <v>19</v>
      </c>
      <c r="N20" s="1740">
        <v>9.004739336492891E-2</v>
      </c>
      <c r="O20" s="1741">
        <v>11</v>
      </c>
      <c r="P20" s="1740">
        <v>5.2132701421800952E-2</v>
      </c>
      <c r="Q20" s="1741">
        <v>15</v>
      </c>
      <c r="R20" s="1740">
        <v>7.1090047393364927E-2</v>
      </c>
      <c r="S20" s="1741">
        <v>1</v>
      </c>
      <c r="T20" s="1743">
        <v>4.7393364928909956E-3</v>
      </c>
      <c r="U20" s="1741">
        <v>0</v>
      </c>
      <c r="V20" s="1740">
        <v>0</v>
      </c>
      <c r="W20" s="1741">
        <v>18</v>
      </c>
      <c r="X20" s="1740">
        <v>8.5308056872037921E-2</v>
      </c>
      <c r="Y20" s="1741">
        <v>1</v>
      </c>
      <c r="Z20" s="1743">
        <v>4.7393364928909956E-3</v>
      </c>
      <c r="AA20" s="1741">
        <v>9</v>
      </c>
      <c r="AB20" s="1740">
        <v>4.2654028436018961E-2</v>
      </c>
      <c r="AC20" s="1741">
        <v>0</v>
      </c>
      <c r="AD20" s="1740">
        <v>0</v>
      </c>
      <c r="AE20" s="1741">
        <v>1</v>
      </c>
      <c r="AF20" s="1743">
        <v>4.7393364928909956E-3</v>
      </c>
      <c r="AG20" s="1741">
        <v>3</v>
      </c>
      <c r="AH20" s="1740">
        <v>1.4218009478672987E-2</v>
      </c>
      <c r="AI20" s="1741">
        <v>43</v>
      </c>
      <c r="AJ20" s="1742">
        <v>0.20379146919431279</v>
      </c>
      <c r="AK20" s="1734"/>
    </row>
    <row r="21" spans="1:37">
      <c r="A21" s="1890" t="s">
        <v>523</v>
      </c>
      <c r="B21" s="1738" t="s">
        <v>34</v>
      </c>
      <c r="C21" s="1739">
        <v>13</v>
      </c>
      <c r="D21" s="1740">
        <v>4.779411764705882E-2</v>
      </c>
      <c r="E21" s="1741">
        <v>19</v>
      </c>
      <c r="F21" s="1740">
        <v>6.985294117647059E-2</v>
      </c>
      <c r="G21" s="1741">
        <v>4</v>
      </c>
      <c r="H21" s="1740">
        <v>1.4705882352941175E-2</v>
      </c>
      <c r="I21" s="1741">
        <v>4</v>
      </c>
      <c r="J21" s="1740">
        <v>1.4705882352941175E-2</v>
      </c>
      <c r="K21" s="1741">
        <v>62</v>
      </c>
      <c r="L21" s="1740">
        <v>0.22794117647058823</v>
      </c>
      <c r="M21" s="1741">
        <v>22</v>
      </c>
      <c r="N21" s="1740">
        <v>8.0882352941176461E-2</v>
      </c>
      <c r="O21" s="1741">
        <v>33</v>
      </c>
      <c r="P21" s="1740">
        <v>0.12132352941176471</v>
      </c>
      <c r="Q21" s="1741">
        <v>6</v>
      </c>
      <c r="R21" s="1740">
        <v>2.2058823529411766E-2</v>
      </c>
      <c r="S21" s="1741">
        <v>1</v>
      </c>
      <c r="T21" s="1743">
        <v>3.6764705882352936E-3</v>
      </c>
      <c r="U21" s="1741">
        <v>0</v>
      </c>
      <c r="V21" s="1740">
        <v>0</v>
      </c>
      <c r="W21" s="1741">
        <v>13</v>
      </c>
      <c r="X21" s="1740">
        <v>4.779411764705882E-2</v>
      </c>
      <c r="Y21" s="1741">
        <v>1</v>
      </c>
      <c r="Z21" s="1743">
        <v>3.6764705882352936E-3</v>
      </c>
      <c r="AA21" s="1741">
        <v>5</v>
      </c>
      <c r="AB21" s="1740">
        <v>1.8382352941176471E-2</v>
      </c>
      <c r="AC21" s="1741">
        <v>1</v>
      </c>
      <c r="AD21" s="1743">
        <v>3.6764705882352936E-3</v>
      </c>
      <c r="AE21" s="1741">
        <v>0</v>
      </c>
      <c r="AF21" s="1740">
        <v>0</v>
      </c>
      <c r="AG21" s="1741">
        <v>34</v>
      </c>
      <c r="AH21" s="1740">
        <v>0.125</v>
      </c>
      <c r="AI21" s="1741">
        <v>54</v>
      </c>
      <c r="AJ21" s="1742">
        <v>0.19852941176470587</v>
      </c>
      <c r="AK21" s="1734"/>
    </row>
    <row r="22" spans="1:37">
      <c r="A22" s="1890"/>
      <c r="B22" s="1738" t="s">
        <v>33</v>
      </c>
      <c r="C22" s="1739">
        <v>15</v>
      </c>
      <c r="D22" s="1740">
        <v>9.4339622641509441E-2</v>
      </c>
      <c r="E22" s="1741">
        <v>2</v>
      </c>
      <c r="F22" s="1740">
        <v>1.257861635220126E-2</v>
      </c>
      <c r="G22" s="1741">
        <v>24</v>
      </c>
      <c r="H22" s="1740">
        <v>0.15094339622641509</v>
      </c>
      <c r="I22" s="1741">
        <v>0</v>
      </c>
      <c r="J22" s="1740">
        <v>0</v>
      </c>
      <c r="K22" s="1741">
        <v>36</v>
      </c>
      <c r="L22" s="1740">
        <v>0.22641509433962267</v>
      </c>
      <c r="M22" s="1741">
        <v>10</v>
      </c>
      <c r="N22" s="1740">
        <v>6.2893081761006289E-2</v>
      </c>
      <c r="O22" s="1741">
        <v>3</v>
      </c>
      <c r="P22" s="1740">
        <v>1.8867924528301886E-2</v>
      </c>
      <c r="Q22" s="1741">
        <v>13</v>
      </c>
      <c r="R22" s="1740">
        <v>8.1761006289308172E-2</v>
      </c>
      <c r="S22" s="1741">
        <v>5</v>
      </c>
      <c r="T22" s="1740">
        <v>3.1446540880503145E-2</v>
      </c>
      <c r="U22" s="1741">
        <v>1</v>
      </c>
      <c r="V22" s="1743">
        <v>6.2893081761006301E-3</v>
      </c>
      <c r="W22" s="1741">
        <v>12</v>
      </c>
      <c r="X22" s="1740">
        <v>7.5471698113207544E-2</v>
      </c>
      <c r="Y22" s="1741">
        <v>1</v>
      </c>
      <c r="Z22" s="1743">
        <v>6.2893081761006301E-3</v>
      </c>
      <c r="AA22" s="1741">
        <v>8</v>
      </c>
      <c r="AB22" s="1740">
        <v>5.0314465408805041E-2</v>
      </c>
      <c r="AC22" s="1741">
        <v>0</v>
      </c>
      <c r="AD22" s="1740">
        <v>0</v>
      </c>
      <c r="AE22" s="1741">
        <v>1</v>
      </c>
      <c r="AF22" s="1743">
        <v>6.2893081761006301E-3</v>
      </c>
      <c r="AG22" s="1741">
        <v>3</v>
      </c>
      <c r="AH22" s="1740">
        <v>1.8867924528301886E-2</v>
      </c>
      <c r="AI22" s="1741">
        <v>25</v>
      </c>
      <c r="AJ22" s="1742">
        <v>0.15723270440251572</v>
      </c>
      <c r="AK22" s="1734"/>
    </row>
    <row r="23" spans="1:37">
      <c r="A23" s="1890" t="s">
        <v>517</v>
      </c>
      <c r="B23" s="1738" t="s">
        <v>39</v>
      </c>
      <c r="C23" s="1739">
        <v>17</v>
      </c>
      <c r="D23" s="1740">
        <v>6.273062730627306E-2</v>
      </c>
      <c r="E23" s="1741">
        <v>13</v>
      </c>
      <c r="F23" s="1740">
        <v>4.7970479704797044E-2</v>
      </c>
      <c r="G23" s="1741">
        <v>23</v>
      </c>
      <c r="H23" s="1740">
        <v>8.4870848708487087E-2</v>
      </c>
      <c r="I23" s="1741">
        <v>4</v>
      </c>
      <c r="J23" s="1740">
        <v>1.4760147601476014E-2</v>
      </c>
      <c r="K23" s="1741">
        <v>57</v>
      </c>
      <c r="L23" s="1740">
        <v>0.21033210332103322</v>
      </c>
      <c r="M23" s="1741">
        <v>12</v>
      </c>
      <c r="N23" s="1740">
        <v>4.4280442804428041E-2</v>
      </c>
      <c r="O23" s="1741">
        <v>32</v>
      </c>
      <c r="P23" s="1740">
        <v>0.11808118081180811</v>
      </c>
      <c r="Q23" s="1741">
        <v>15</v>
      </c>
      <c r="R23" s="1740">
        <v>5.5350553505535055E-2</v>
      </c>
      <c r="S23" s="1741">
        <v>6</v>
      </c>
      <c r="T23" s="1740">
        <v>2.2140221402214021E-2</v>
      </c>
      <c r="U23" s="1741">
        <v>0</v>
      </c>
      <c r="V23" s="1740">
        <v>0</v>
      </c>
      <c r="W23" s="1741">
        <v>16</v>
      </c>
      <c r="X23" s="1740">
        <v>5.9040590405904057E-2</v>
      </c>
      <c r="Y23" s="1741">
        <v>1</v>
      </c>
      <c r="Z23" s="1743">
        <v>3.6900369003690036E-3</v>
      </c>
      <c r="AA23" s="1741">
        <v>8</v>
      </c>
      <c r="AB23" s="1740">
        <v>2.9520295202952029E-2</v>
      </c>
      <c r="AC23" s="1741">
        <v>1</v>
      </c>
      <c r="AD23" s="1743">
        <v>3.6900369003690036E-3</v>
      </c>
      <c r="AE23" s="1741">
        <v>0</v>
      </c>
      <c r="AF23" s="1740">
        <v>0</v>
      </c>
      <c r="AG23" s="1741">
        <v>36</v>
      </c>
      <c r="AH23" s="1740">
        <v>0.13284132841328414</v>
      </c>
      <c r="AI23" s="1741">
        <v>30</v>
      </c>
      <c r="AJ23" s="1742">
        <v>0.11070110701107011</v>
      </c>
      <c r="AK23" s="1734"/>
    </row>
    <row r="24" spans="1:37">
      <c r="A24" s="1890"/>
      <c r="B24" s="1738" t="s">
        <v>1665</v>
      </c>
      <c r="C24" s="1739">
        <v>5</v>
      </c>
      <c r="D24" s="1740">
        <v>5.8139534883720929E-2</v>
      </c>
      <c r="E24" s="1741">
        <v>7</v>
      </c>
      <c r="F24" s="1740">
        <v>8.1395348837209308E-2</v>
      </c>
      <c r="G24" s="1741">
        <v>2</v>
      </c>
      <c r="H24" s="1740">
        <v>2.3255813953488372E-2</v>
      </c>
      <c r="I24" s="1741">
        <v>0</v>
      </c>
      <c r="J24" s="1740">
        <v>0</v>
      </c>
      <c r="K24" s="1741">
        <v>23</v>
      </c>
      <c r="L24" s="1740">
        <v>0.26744186046511625</v>
      </c>
      <c r="M24" s="1741">
        <v>6</v>
      </c>
      <c r="N24" s="1740">
        <v>6.9767441860465115E-2</v>
      </c>
      <c r="O24" s="1741">
        <v>1</v>
      </c>
      <c r="P24" s="1740">
        <v>1.1627906976744186E-2</v>
      </c>
      <c r="Q24" s="1741">
        <v>4</v>
      </c>
      <c r="R24" s="1740">
        <v>4.6511627906976744E-2</v>
      </c>
      <c r="S24" s="1741">
        <v>0</v>
      </c>
      <c r="T24" s="1740">
        <v>0</v>
      </c>
      <c r="U24" s="1741">
        <v>0</v>
      </c>
      <c r="V24" s="1740">
        <v>0</v>
      </c>
      <c r="W24" s="1741">
        <v>4</v>
      </c>
      <c r="X24" s="1740">
        <v>4.6511627906976744E-2</v>
      </c>
      <c r="Y24" s="1741">
        <v>0</v>
      </c>
      <c r="Z24" s="1740">
        <v>0</v>
      </c>
      <c r="AA24" s="1741">
        <v>3</v>
      </c>
      <c r="AB24" s="1740">
        <v>3.4883720930232558E-2</v>
      </c>
      <c r="AC24" s="1741">
        <v>0</v>
      </c>
      <c r="AD24" s="1740">
        <v>0</v>
      </c>
      <c r="AE24" s="1741">
        <v>1</v>
      </c>
      <c r="AF24" s="1740">
        <v>1.1627906976744186E-2</v>
      </c>
      <c r="AG24" s="1741">
        <v>0</v>
      </c>
      <c r="AH24" s="1740">
        <v>0</v>
      </c>
      <c r="AI24" s="1741">
        <v>30</v>
      </c>
      <c r="AJ24" s="1742">
        <v>0.34883720930232553</v>
      </c>
      <c r="AK24" s="1734"/>
    </row>
    <row r="25" spans="1:37" ht="24">
      <c r="A25" s="1890"/>
      <c r="B25" s="1738" t="s">
        <v>1666</v>
      </c>
      <c r="C25" s="1739">
        <v>4</v>
      </c>
      <c r="D25" s="1740">
        <v>8.3333333333333315E-2</v>
      </c>
      <c r="E25" s="1741">
        <v>1</v>
      </c>
      <c r="F25" s="1740">
        <v>2.0833333333333329E-2</v>
      </c>
      <c r="G25" s="1741">
        <v>2</v>
      </c>
      <c r="H25" s="1740">
        <v>4.1666666666666657E-2</v>
      </c>
      <c r="I25" s="1741">
        <v>0</v>
      </c>
      <c r="J25" s="1740">
        <v>0</v>
      </c>
      <c r="K25" s="1741">
        <v>12</v>
      </c>
      <c r="L25" s="1740">
        <v>0.25</v>
      </c>
      <c r="M25" s="1741">
        <v>9</v>
      </c>
      <c r="N25" s="1740">
        <v>0.1875</v>
      </c>
      <c r="O25" s="1741">
        <v>1</v>
      </c>
      <c r="P25" s="1740">
        <v>2.0833333333333329E-2</v>
      </c>
      <c r="Q25" s="1741">
        <v>0</v>
      </c>
      <c r="R25" s="1740">
        <v>0</v>
      </c>
      <c r="S25" s="1741">
        <v>0</v>
      </c>
      <c r="T25" s="1740">
        <v>0</v>
      </c>
      <c r="U25" s="1741">
        <v>0</v>
      </c>
      <c r="V25" s="1740">
        <v>0</v>
      </c>
      <c r="W25" s="1741">
        <v>3</v>
      </c>
      <c r="X25" s="1740">
        <v>6.25E-2</v>
      </c>
      <c r="Y25" s="1741">
        <v>0</v>
      </c>
      <c r="Z25" s="1740">
        <v>0</v>
      </c>
      <c r="AA25" s="1741">
        <v>2</v>
      </c>
      <c r="AB25" s="1740">
        <v>4.1666666666666657E-2</v>
      </c>
      <c r="AC25" s="1741">
        <v>0</v>
      </c>
      <c r="AD25" s="1740">
        <v>0</v>
      </c>
      <c r="AE25" s="1741">
        <v>0</v>
      </c>
      <c r="AF25" s="1740">
        <v>0</v>
      </c>
      <c r="AG25" s="1741">
        <v>2</v>
      </c>
      <c r="AH25" s="1740">
        <v>4.1666666666666657E-2</v>
      </c>
      <c r="AI25" s="1741">
        <v>12</v>
      </c>
      <c r="AJ25" s="1742">
        <v>0.25</v>
      </c>
      <c r="AK25" s="1734"/>
    </row>
    <row r="26" spans="1:37">
      <c r="A26" s="1890"/>
      <c r="B26" s="1738" t="s">
        <v>1667</v>
      </c>
      <c r="C26" s="1739">
        <v>1</v>
      </c>
      <c r="D26" s="1740">
        <v>4.1666666666666657E-2</v>
      </c>
      <c r="E26" s="1741">
        <v>0</v>
      </c>
      <c r="F26" s="1740">
        <v>0</v>
      </c>
      <c r="G26" s="1741">
        <v>1</v>
      </c>
      <c r="H26" s="1740">
        <v>4.1666666666666657E-2</v>
      </c>
      <c r="I26" s="1741">
        <v>0</v>
      </c>
      <c r="J26" s="1740">
        <v>0</v>
      </c>
      <c r="K26" s="1741">
        <v>4</v>
      </c>
      <c r="L26" s="1740">
        <v>0.16666666666666663</v>
      </c>
      <c r="M26" s="1741">
        <v>5</v>
      </c>
      <c r="N26" s="1740">
        <v>0.20833333333333337</v>
      </c>
      <c r="O26" s="1741">
        <v>2</v>
      </c>
      <c r="P26" s="1740">
        <v>8.3333333333333315E-2</v>
      </c>
      <c r="Q26" s="1741">
        <v>0</v>
      </c>
      <c r="R26" s="1740">
        <v>0</v>
      </c>
      <c r="S26" s="1741">
        <v>0</v>
      </c>
      <c r="T26" s="1740">
        <v>0</v>
      </c>
      <c r="U26" s="1741">
        <v>1</v>
      </c>
      <c r="V26" s="1740">
        <v>4.1666666666666657E-2</v>
      </c>
      <c r="W26" s="1741">
        <v>2</v>
      </c>
      <c r="X26" s="1740">
        <v>8.3333333333333315E-2</v>
      </c>
      <c r="Y26" s="1741">
        <v>1</v>
      </c>
      <c r="Z26" s="1740">
        <v>4.1666666666666657E-2</v>
      </c>
      <c r="AA26" s="1741">
        <v>0</v>
      </c>
      <c r="AB26" s="1740">
        <v>0</v>
      </c>
      <c r="AC26" s="1741">
        <v>0</v>
      </c>
      <c r="AD26" s="1740">
        <v>0</v>
      </c>
      <c r="AE26" s="1741">
        <v>0</v>
      </c>
      <c r="AF26" s="1740">
        <v>0</v>
      </c>
      <c r="AG26" s="1741">
        <v>0</v>
      </c>
      <c r="AH26" s="1740">
        <v>0</v>
      </c>
      <c r="AI26" s="1741">
        <v>7</v>
      </c>
      <c r="AJ26" s="1742">
        <v>0.29166666666666669</v>
      </c>
      <c r="AK26" s="1734"/>
    </row>
    <row r="27" spans="1:37">
      <c r="A27" s="1890"/>
      <c r="B27" s="1738" t="s">
        <v>1668</v>
      </c>
      <c r="C27" s="1739">
        <v>1</v>
      </c>
      <c r="D27" s="1740">
        <v>0.2</v>
      </c>
      <c r="E27" s="1741">
        <v>0</v>
      </c>
      <c r="F27" s="1740">
        <v>0</v>
      </c>
      <c r="G27" s="1741">
        <v>0</v>
      </c>
      <c r="H27" s="1740">
        <v>0</v>
      </c>
      <c r="I27" s="1741">
        <v>0</v>
      </c>
      <c r="J27" s="1740">
        <v>0</v>
      </c>
      <c r="K27" s="1741">
        <v>2</v>
      </c>
      <c r="L27" s="1740">
        <v>0.4</v>
      </c>
      <c r="M27" s="1741">
        <v>0</v>
      </c>
      <c r="N27" s="1740">
        <v>0</v>
      </c>
      <c r="O27" s="1741">
        <v>0</v>
      </c>
      <c r="P27" s="1740">
        <v>0</v>
      </c>
      <c r="Q27" s="1741">
        <v>0</v>
      </c>
      <c r="R27" s="1740">
        <v>0</v>
      </c>
      <c r="S27" s="1741">
        <v>0</v>
      </c>
      <c r="T27" s="1740">
        <v>0</v>
      </c>
      <c r="U27" s="1741">
        <v>0</v>
      </c>
      <c r="V27" s="1740">
        <v>0</v>
      </c>
      <c r="W27" s="1741">
        <v>0</v>
      </c>
      <c r="X27" s="1740">
        <v>0</v>
      </c>
      <c r="Y27" s="1741">
        <v>0</v>
      </c>
      <c r="Z27" s="1740">
        <v>0</v>
      </c>
      <c r="AA27" s="1741">
        <v>1</v>
      </c>
      <c r="AB27" s="1740">
        <v>0.2</v>
      </c>
      <c r="AC27" s="1741">
        <v>0</v>
      </c>
      <c r="AD27" s="1740">
        <v>0</v>
      </c>
      <c r="AE27" s="1741">
        <v>0</v>
      </c>
      <c r="AF27" s="1740">
        <v>0</v>
      </c>
      <c r="AG27" s="1741">
        <v>0</v>
      </c>
      <c r="AH27" s="1740">
        <v>0</v>
      </c>
      <c r="AI27" s="1741">
        <v>1</v>
      </c>
      <c r="AJ27" s="1742">
        <v>0.2</v>
      </c>
      <c r="AK27" s="1734"/>
    </row>
    <row r="28" spans="1:37">
      <c r="A28" s="1890" t="s">
        <v>524</v>
      </c>
      <c r="B28" s="1738" t="s">
        <v>40</v>
      </c>
      <c r="C28" s="1739">
        <v>7</v>
      </c>
      <c r="D28" s="1740">
        <v>4.1916167664670656E-2</v>
      </c>
      <c r="E28" s="1741">
        <v>8</v>
      </c>
      <c r="F28" s="1740">
        <v>4.790419161676647E-2</v>
      </c>
      <c r="G28" s="1741">
        <v>13</v>
      </c>
      <c r="H28" s="1740">
        <v>7.7844311377245512E-2</v>
      </c>
      <c r="I28" s="1741">
        <v>4</v>
      </c>
      <c r="J28" s="1740">
        <v>2.3952095808383235E-2</v>
      </c>
      <c r="K28" s="1741">
        <v>34</v>
      </c>
      <c r="L28" s="1740">
        <v>0.20359281437125748</v>
      </c>
      <c r="M28" s="1741">
        <v>10</v>
      </c>
      <c r="N28" s="1740">
        <v>5.9880239520958084E-2</v>
      </c>
      <c r="O28" s="1741">
        <v>12</v>
      </c>
      <c r="P28" s="1740">
        <v>7.1856287425149698E-2</v>
      </c>
      <c r="Q28" s="1741">
        <v>3</v>
      </c>
      <c r="R28" s="1740">
        <v>1.7964071856287425E-2</v>
      </c>
      <c r="S28" s="1741">
        <v>5</v>
      </c>
      <c r="T28" s="1740">
        <v>2.9940119760479042E-2</v>
      </c>
      <c r="U28" s="1741">
        <v>1</v>
      </c>
      <c r="V28" s="1743">
        <v>5.9880239520958087E-3</v>
      </c>
      <c r="W28" s="1741">
        <v>9</v>
      </c>
      <c r="X28" s="1740">
        <v>5.3892215568862277E-2</v>
      </c>
      <c r="Y28" s="1741">
        <v>0</v>
      </c>
      <c r="Z28" s="1740">
        <v>0</v>
      </c>
      <c r="AA28" s="1741">
        <v>6</v>
      </c>
      <c r="AB28" s="1740">
        <v>3.5928143712574849E-2</v>
      </c>
      <c r="AC28" s="1741">
        <v>0</v>
      </c>
      <c r="AD28" s="1740">
        <v>0</v>
      </c>
      <c r="AE28" s="1741">
        <v>1</v>
      </c>
      <c r="AF28" s="1743">
        <v>5.9880239520958087E-3</v>
      </c>
      <c r="AG28" s="1741">
        <v>10</v>
      </c>
      <c r="AH28" s="1740">
        <v>5.9880239520958084E-2</v>
      </c>
      <c r="AI28" s="1741">
        <v>44</v>
      </c>
      <c r="AJ28" s="1742">
        <v>0.26347305389221559</v>
      </c>
      <c r="AK28" s="1734"/>
    </row>
    <row r="29" spans="1:37">
      <c r="A29" s="1890"/>
      <c r="B29" s="1738" t="s">
        <v>41</v>
      </c>
      <c r="C29" s="1739">
        <v>10</v>
      </c>
      <c r="D29" s="1740">
        <v>7.2992700729927001E-2</v>
      </c>
      <c r="E29" s="1741">
        <v>8</v>
      </c>
      <c r="F29" s="1740">
        <v>5.8394160583941604E-2</v>
      </c>
      <c r="G29" s="1741">
        <v>8</v>
      </c>
      <c r="H29" s="1740">
        <v>5.8394160583941604E-2</v>
      </c>
      <c r="I29" s="1741">
        <v>0</v>
      </c>
      <c r="J29" s="1740">
        <v>0</v>
      </c>
      <c r="K29" s="1741">
        <v>23</v>
      </c>
      <c r="L29" s="1740">
        <v>0.16788321167883211</v>
      </c>
      <c r="M29" s="1741">
        <v>7</v>
      </c>
      <c r="N29" s="1740">
        <v>5.1094890510948912E-2</v>
      </c>
      <c r="O29" s="1741">
        <v>16</v>
      </c>
      <c r="P29" s="1740">
        <v>0.11678832116788321</v>
      </c>
      <c r="Q29" s="1741">
        <v>8</v>
      </c>
      <c r="R29" s="1740">
        <v>5.8394160583941604E-2</v>
      </c>
      <c r="S29" s="1741">
        <v>1</v>
      </c>
      <c r="T29" s="1743">
        <v>7.2992700729927005E-3</v>
      </c>
      <c r="U29" s="1741">
        <v>0</v>
      </c>
      <c r="V29" s="1740">
        <v>0</v>
      </c>
      <c r="W29" s="1741">
        <v>9</v>
      </c>
      <c r="X29" s="1740">
        <v>6.569343065693431E-2</v>
      </c>
      <c r="Y29" s="1741">
        <v>2</v>
      </c>
      <c r="Z29" s="1740">
        <v>1.4598540145985401E-2</v>
      </c>
      <c r="AA29" s="1741">
        <v>6</v>
      </c>
      <c r="AB29" s="1740">
        <v>4.3795620437956206E-2</v>
      </c>
      <c r="AC29" s="1741">
        <v>1</v>
      </c>
      <c r="AD29" s="1743">
        <v>7.2992700729927005E-3</v>
      </c>
      <c r="AE29" s="1741">
        <v>0</v>
      </c>
      <c r="AF29" s="1740">
        <v>0</v>
      </c>
      <c r="AG29" s="1741">
        <v>16</v>
      </c>
      <c r="AH29" s="1740">
        <v>0.11678832116788321</v>
      </c>
      <c r="AI29" s="1741">
        <v>22</v>
      </c>
      <c r="AJ29" s="1742">
        <v>0.16058394160583941</v>
      </c>
      <c r="AK29" s="1734"/>
    </row>
    <row r="30" spans="1:37">
      <c r="A30" s="1890"/>
      <c r="B30" s="1738" t="s">
        <v>42</v>
      </c>
      <c r="C30" s="1739">
        <v>11</v>
      </c>
      <c r="D30" s="1740">
        <v>8.59375E-2</v>
      </c>
      <c r="E30" s="1741">
        <v>5</v>
      </c>
      <c r="F30" s="1740">
        <v>3.90625E-2</v>
      </c>
      <c r="G30" s="1741">
        <v>7</v>
      </c>
      <c r="H30" s="1740">
        <v>5.46875E-2</v>
      </c>
      <c r="I30" s="1741">
        <v>0</v>
      </c>
      <c r="J30" s="1740">
        <v>0</v>
      </c>
      <c r="K30" s="1741">
        <v>41</v>
      </c>
      <c r="L30" s="1740">
        <v>0.3203125</v>
      </c>
      <c r="M30" s="1741">
        <v>15</v>
      </c>
      <c r="N30" s="1740">
        <v>0.1171875</v>
      </c>
      <c r="O30" s="1741">
        <v>8</v>
      </c>
      <c r="P30" s="1740">
        <v>6.25E-2</v>
      </c>
      <c r="Q30" s="1741">
        <v>8</v>
      </c>
      <c r="R30" s="1740">
        <v>6.25E-2</v>
      </c>
      <c r="S30" s="1741">
        <v>0</v>
      </c>
      <c r="T30" s="1740">
        <v>0</v>
      </c>
      <c r="U30" s="1741">
        <v>0</v>
      </c>
      <c r="V30" s="1740">
        <v>0</v>
      </c>
      <c r="W30" s="1741">
        <v>7</v>
      </c>
      <c r="X30" s="1740">
        <v>5.46875E-2</v>
      </c>
      <c r="Y30" s="1741">
        <v>0</v>
      </c>
      <c r="Z30" s="1740">
        <v>0</v>
      </c>
      <c r="AA30" s="1741">
        <v>1</v>
      </c>
      <c r="AB30" s="1743">
        <v>7.8125E-3</v>
      </c>
      <c r="AC30" s="1741">
        <v>0</v>
      </c>
      <c r="AD30" s="1740">
        <v>0</v>
      </c>
      <c r="AE30" s="1741">
        <v>0</v>
      </c>
      <c r="AF30" s="1740">
        <v>0</v>
      </c>
      <c r="AG30" s="1741">
        <v>11</v>
      </c>
      <c r="AH30" s="1740">
        <v>8.59375E-2</v>
      </c>
      <c r="AI30" s="1741">
        <v>14</v>
      </c>
      <c r="AJ30" s="1742">
        <v>0.109375</v>
      </c>
      <c r="AK30" s="1734"/>
    </row>
    <row r="31" spans="1:37" ht="15.75" thickBot="1">
      <c r="A31" s="1891" t="s">
        <v>392</v>
      </c>
      <c r="B31" s="1892"/>
      <c r="C31" s="1744">
        <v>28</v>
      </c>
      <c r="D31" s="1745">
        <v>6.4516129032258063E-2</v>
      </c>
      <c r="E31" s="1746">
        <v>21</v>
      </c>
      <c r="F31" s="1745">
        <v>4.8387096774193547E-2</v>
      </c>
      <c r="G31" s="1746">
        <v>28</v>
      </c>
      <c r="H31" s="1745">
        <v>6.4516129032258063E-2</v>
      </c>
      <c r="I31" s="1746">
        <v>4</v>
      </c>
      <c r="J31" s="1747">
        <v>9.2165898617511521E-3</v>
      </c>
      <c r="K31" s="1746">
        <v>98</v>
      </c>
      <c r="L31" s="1745">
        <v>0.22580645161290319</v>
      </c>
      <c r="M31" s="1746">
        <v>32</v>
      </c>
      <c r="N31" s="1745">
        <v>7.3732718894009217E-2</v>
      </c>
      <c r="O31" s="1746">
        <v>36</v>
      </c>
      <c r="P31" s="1745">
        <v>8.294930875576037E-2</v>
      </c>
      <c r="Q31" s="1746">
        <v>19</v>
      </c>
      <c r="R31" s="1745">
        <v>4.377880184331797E-2</v>
      </c>
      <c r="S31" s="1746">
        <v>6</v>
      </c>
      <c r="T31" s="1745">
        <v>1.3824884792626729E-2</v>
      </c>
      <c r="U31" s="1746">
        <v>1</v>
      </c>
      <c r="V31" s="1747">
        <v>2.304147465437788E-3</v>
      </c>
      <c r="W31" s="1746">
        <v>25</v>
      </c>
      <c r="X31" s="1745">
        <v>5.7603686635944701E-2</v>
      </c>
      <c r="Y31" s="1746">
        <v>2</v>
      </c>
      <c r="Z31" s="1747">
        <v>4.608294930875576E-3</v>
      </c>
      <c r="AA31" s="1746">
        <v>14</v>
      </c>
      <c r="AB31" s="1745">
        <v>3.2258064516129031E-2</v>
      </c>
      <c r="AC31" s="1746">
        <v>1</v>
      </c>
      <c r="AD31" s="1747">
        <v>2.304147465437788E-3</v>
      </c>
      <c r="AE31" s="1746">
        <v>1</v>
      </c>
      <c r="AF31" s="1747">
        <v>2.304147465437788E-3</v>
      </c>
      <c r="AG31" s="1746">
        <v>38</v>
      </c>
      <c r="AH31" s="1745">
        <v>8.755760368663594E-2</v>
      </c>
      <c r="AI31" s="1746">
        <v>80</v>
      </c>
      <c r="AJ31" s="1748">
        <v>0.18433179723502305</v>
      </c>
      <c r="AK31" s="1734"/>
    </row>
  </sheetData>
  <mergeCells count="29">
    <mergeCell ref="A1:AJ1"/>
    <mergeCell ref="A2:B4"/>
    <mergeCell ref="C2:AJ2"/>
    <mergeCell ref="C3:D3"/>
    <mergeCell ref="E3:F3"/>
    <mergeCell ref="G3:H3"/>
    <mergeCell ref="I3:J3"/>
    <mergeCell ref="K3:L3"/>
    <mergeCell ref="M3:N3"/>
    <mergeCell ref="O3:P3"/>
    <mergeCell ref="Q3:R3"/>
    <mergeCell ref="S3:T3"/>
    <mergeCell ref="U3:V3"/>
    <mergeCell ref="W3:X3"/>
    <mergeCell ref="A21:A22"/>
    <mergeCell ref="A23:A27"/>
    <mergeCell ref="A28:A30"/>
    <mergeCell ref="A31:B31"/>
    <mergeCell ref="AI3:AJ3"/>
    <mergeCell ref="A5:A6"/>
    <mergeCell ref="A7:A10"/>
    <mergeCell ref="Y3:Z3"/>
    <mergeCell ref="AA3:AB3"/>
    <mergeCell ref="AC3:AD3"/>
    <mergeCell ref="AE3:AF3"/>
    <mergeCell ref="AG3:AH3"/>
    <mergeCell ref="A11:A14"/>
    <mergeCell ref="A15:A17"/>
    <mergeCell ref="A18:A20"/>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CC"/>
  </sheetPr>
  <dimension ref="A1:G21"/>
  <sheetViews>
    <sheetView workbookViewId="0">
      <selection activeCell="T24" sqref="T24"/>
    </sheetView>
  </sheetViews>
  <sheetFormatPr baseColWidth="10" defaultColWidth="9.140625" defaultRowHeight="15"/>
  <cols>
    <col min="1" max="1" width="11.42578125" customWidth="1"/>
    <col min="2" max="2" width="12.28515625" customWidth="1"/>
    <col min="3" max="3" width="10.7109375" customWidth="1"/>
    <col min="4" max="4" width="11.85546875" customWidth="1"/>
    <col min="5" max="6" width="13.5703125" customWidth="1"/>
  </cols>
  <sheetData>
    <row r="1" spans="1:7" ht="26.25" customHeight="1" thickBot="1">
      <c r="A1" s="2611" t="s">
        <v>171</v>
      </c>
      <c r="B1" s="2611"/>
      <c r="C1" s="2611"/>
      <c r="D1" s="2611"/>
      <c r="E1" s="2611"/>
      <c r="F1" s="2611"/>
      <c r="G1" s="1066"/>
    </row>
    <row r="2" spans="1:7" ht="26.25" thickTop="1" thickBot="1">
      <c r="A2" s="2612" t="s">
        <v>183</v>
      </c>
      <c r="B2" s="2612"/>
      <c r="C2" s="1067" t="s">
        <v>530</v>
      </c>
      <c r="D2" s="1067" t="s">
        <v>531</v>
      </c>
      <c r="E2" s="1067" t="s">
        <v>532</v>
      </c>
      <c r="F2" s="1067" t="s">
        <v>533</v>
      </c>
      <c r="G2" s="1066"/>
    </row>
    <row r="3" spans="1:7" ht="15.75" thickTop="1">
      <c r="A3" s="2613" t="s">
        <v>534</v>
      </c>
      <c r="B3" s="1068" t="s">
        <v>65</v>
      </c>
      <c r="C3" s="1069">
        <v>414</v>
      </c>
      <c r="D3" s="1070">
        <v>95.391705069124427</v>
      </c>
      <c r="E3" s="1070">
        <v>95.391705069124427</v>
      </c>
      <c r="F3" s="1070">
        <v>95.391705069124427</v>
      </c>
      <c r="G3" s="1066"/>
    </row>
    <row r="4" spans="1:7" ht="18" customHeight="1">
      <c r="A4" s="2614"/>
      <c r="B4" s="1071" t="s">
        <v>1365</v>
      </c>
      <c r="C4" s="1072">
        <v>1</v>
      </c>
      <c r="D4" s="1073">
        <v>0.2304147465437788</v>
      </c>
      <c r="E4" s="1073">
        <v>0.2304147465437788</v>
      </c>
      <c r="F4" s="1074">
        <v>95.622119815668199</v>
      </c>
      <c r="G4" s="1066"/>
    </row>
    <row r="5" spans="1:7" ht="57" customHeight="1">
      <c r="A5" s="2614"/>
      <c r="B5" s="1071" t="s">
        <v>1366</v>
      </c>
      <c r="C5" s="1072">
        <v>2</v>
      </c>
      <c r="D5" s="1073">
        <v>0.46082949308755761</v>
      </c>
      <c r="E5" s="1073">
        <v>0.46082949308755761</v>
      </c>
      <c r="F5" s="1074">
        <v>96.082949308755758</v>
      </c>
      <c r="G5" s="1066"/>
    </row>
    <row r="6" spans="1:7" ht="15" customHeight="1">
      <c r="A6" s="2614"/>
      <c r="B6" s="1071" t="s">
        <v>1367</v>
      </c>
      <c r="C6" s="1072">
        <v>1</v>
      </c>
      <c r="D6" s="1073">
        <v>0.2304147465437788</v>
      </c>
      <c r="E6" s="1073">
        <v>0.2304147465437788</v>
      </c>
      <c r="F6" s="1074">
        <v>96.313364055299544</v>
      </c>
      <c r="G6" s="1066"/>
    </row>
    <row r="7" spans="1:7" ht="15" customHeight="1">
      <c r="A7" s="2614"/>
      <c r="B7" s="1071" t="s">
        <v>1368</v>
      </c>
      <c r="C7" s="1072">
        <v>1</v>
      </c>
      <c r="D7" s="1073">
        <v>0.2304147465437788</v>
      </c>
      <c r="E7" s="1073">
        <v>0.2304147465437788</v>
      </c>
      <c r="F7" s="1074">
        <v>96.543778801843317</v>
      </c>
      <c r="G7" s="1066"/>
    </row>
    <row r="8" spans="1:7" ht="36">
      <c r="A8" s="2614"/>
      <c r="B8" s="1071" t="s">
        <v>1369</v>
      </c>
      <c r="C8" s="1072">
        <v>1</v>
      </c>
      <c r="D8" s="1073">
        <v>0.2304147465437788</v>
      </c>
      <c r="E8" s="1073">
        <v>0.2304147465437788</v>
      </c>
      <c r="F8" s="1074">
        <v>96.774193548387103</v>
      </c>
      <c r="G8" s="1066"/>
    </row>
    <row r="9" spans="1:7" ht="40.5" customHeight="1">
      <c r="A9" s="2614"/>
      <c r="B9" s="1071" t="s">
        <v>1370</v>
      </c>
      <c r="C9" s="1072">
        <v>1</v>
      </c>
      <c r="D9" s="1073">
        <v>0.2304147465437788</v>
      </c>
      <c r="E9" s="1073">
        <v>0.2304147465437788</v>
      </c>
      <c r="F9" s="1074">
        <v>97.004608294930875</v>
      </c>
      <c r="G9" s="1066"/>
    </row>
    <row r="10" spans="1:7" ht="27.95" customHeight="1">
      <c r="A10" s="2614"/>
      <c r="B10" s="1071" t="s">
        <v>172</v>
      </c>
      <c r="C10" s="1072">
        <v>1</v>
      </c>
      <c r="D10" s="1073">
        <v>0.2304147465437788</v>
      </c>
      <c r="E10" s="1073">
        <v>0.2304147465437788</v>
      </c>
      <c r="F10" s="1074">
        <v>97.235023041474662</v>
      </c>
      <c r="G10" s="1066"/>
    </row>
    <row r="11" spans="1:7" ht="15" customHeight="1">
      <c r="A11" s="2614"/>
      <c r="B11" s="1071" t="s">
        <v>1371</v>
      </c>
      <c r="C11" s="1072">
        <v>1</v>
      </c>
      <c r="D11" s="1073">
        <v>0.2304147465437788</v>
      </c>
      <c r="E11" s="1073">
        <v>0.2304147465437788</v>
      </c>
      <c r="F11" s="1074">
        <v>97.465437788018434</v>
      </c>
      <c r="G11" s="1066"/>
    </row>
    <row r="12" spans="1:7" ht="15" customHeight="1">
      <c r="A12" s="2614"/>
      <c r="B12" s="1071" t="s">
        <v>173</v>
      </c>
      <c r="C12" s="1072">
        <v>3</v>
      </c>
      <c r="D12" s="1073">
        <v>0.69124423963133641</v>
      </c>
      <c r="E12" s="1073">
        <v>0.69124423963133641</v>
      </c>
      <c r="F12" s="1074">
        <v>98.156682027649765</v>
      </c>
      <c r="G12" s="1066"/>
    </row>
    <row r="13" spans="1:7" ht="15" customHeight="1">
      <c r="A13" s="2614"/>
      <c r="B13" s="1071" t="s">
        <v>1372</v>
      </c>
      <c r="C13" s="1072">
        <v>1</v>
      </c>
      <c r="D13" s="1073">
        <v>0.2304147465437788</v>
      </c>
      <c r="E13" s="1073">
        <v>0.2304147465437788</v>
      </c>
      <c r="F13" s="1074">
        <v>98.387096774193552</v>
      </c>
      <c r="G13" s="1066"/>
    </row>
    <row r="14" spans="1:7" ht="15" customHeight="1">
      <c r="A14" s="2614"/>
      <c r="B14" s="1071" t="s">
        <v>1373</v>
      </c>
      <c r="C14" s="1072">
        <v>1</v>
      </c>
      <c r="D14" s="1073">
        <v>0.2304147465437788</v>
      </c>
      <c r="E14" s="1073">
        <v>0.2304147465437788</v>
      </c>
      <c r="F14" s="1074">
        <v>98.617511520737324</v>
      </c>
      <c r="G14" s="1066"/>
    </row>
    <row r="15" spans="1:7" ht="15" customHeight="1">
      <c r="A15" s="2614"/>
      <c r="B15" s="1071" t="s">
        <v>1374</v>
      </c>
      <c r="C15" s="1072">
        <v>1</v>
      </c>
      <c r="D15" s="1073">
        <v>0.2304147465437788</v>
      </c>
      <c r="E15" s="1073">
        <v>0.2304147465437788</v>
      </c>
      <c r="F15" s="1074">
        <v>98.84792626728111</v>
      </c>
      <c r="G15" s="1066"/>
    </row>
    <row r="16" spans="1:7" ht="15" customHeight="1">
      <c r="A16" s="2614"/>
      <c r="B16" s="1071" t="s">
        <v>1375</v>
      </c>
      <c r="C16" s="1072">
        <v>1</v>
      </c>
      <c r="D16" s="1073">
        <v>0.2304147465437788</v>
      </c>
      <c r="E16" s="1073">
        <v>0.2304147465437788</v>
      </c>
      <c r="F16" s="1074">
        <v>99.078341013824883</v>
      </c>
      <c r="G16" s="1066"/>
    </row>
    <row r="17" spans="1:7" ht="15" customHeight="1">
      <c r="A17" s="2614"/>
      <c r="B17" s="1071" t="s">
        <v>1376</v>
      </c>
      <c r="C17" s="1072">
        <v>1</v>
      </c>
      <c r="D17" s="1073">
        <v>0.2304147465437788</v>
      </c>
      <c r="E17" s="1073">
        <v>0.2304147465437788</v>
      </c>
      <c r="F17" s="1074">
        <v>99.308755760368655</v>
      </c>
      <c r="G17" s="1066"/>
    </row>
    <row r="18" spans="1:7" ht="15" customHeight="1">
      <c r="A18" s="2614"/>
      <c r="B18" s="1071" t="s">
        <v>1377</v>
      </c>
      <c r="C18" s="1072">
        <v>1</v>
      </c>
      <c r="D18" s="1073">
        <v>0.2304147465437788</v>
      </c>
      <c r="E18" s="1073">
        <v>0.2304147465437788</v>
      </c>
      <c r="F18" s="1074">
        <v>99.539170506912441</v>
      </c>
      <c r="G18" s="1066"/>
    </row>
    <row r="19" spans="1:7" ht="15" customHeight="1">
      <c r="A19" s="2614"/>
      <c r="B19" s="1071" t="s">
        <v>1378</v>
      </c>
      <c r="C19" s="1072">
        <v>1</v>
      </c>
      <c r="D19" s="1073">
        <v>0.2304147465437788</v>
      </c>
      <c r="E19" s="1073">
        <v>0.2304147465437788</v>
      </c>
      <c r="F19" s="1074">
        <v>99.769585253456214</v>
      </c>
      <c r="G19" s="1066"/>
    </row>
    <row r="20" spans="1:7" ht="15" customHeight="1">
      <c r="A20" s="2614"/>
      <c r="B20" s="1071" t="s">
        <v>1379</v>
      </c>
      <c r="C20" s="1072">
        <v>1</v>
      </c>
      <c r="D20" s="1073">
        <v>0.2304147465437788</v>
      </c>
      <c r="E20" s="1073">
        <v>0.2304147465437788</v>
      </c>
      <c r="F20" s="1074">
        <v>100</v>
      </c>
      <c r="G20" s="1066"/>
    </row>
    <row r="21" spans="1:7" ht="15.75" thickBot="1">
      <c r="A21" s="2615"/>
      <c r="B21" s="1075" t="s">
        <v>518</v>
      </c>
      <c r="C21" s="1076">
        <v>434</v>
      </c>
      <c r="D21" s="1077">
        <v>100</v>
      </c>
      <c r="E21" s="1077">
        <v>100</v>
      </c>
      <c r="F21" s="1075"/>
      <c r="G21" s="1066"/>
    </row>
  </sheetData>
  <mergeCells count="3">
    <mergeCell ref="A1:F1"/>
    <mergeCell ref="A2:B2"/>
    <mergeCell ref="A3:A21"/>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7030A0"/>
  </sheetPr>
  <dimension ref="A1:E37"/>
  <sheetViews>
    <sheetView workbookViewId="0">
      <selection activeCell="F2" sqref="F2"/>
    </sheetView>
  </sheetViews>
  <sheetFormatPr baseColWidth="10" defaultColWidth="9.140625" defaultRowHeight="15"/>
  <cols>
    <col min="1" max="1" width="24.42578125" customWidth="1"/>
    <col min="2" max="2" width="27" customWidth="1"/>
  </cols>
  <sheetData>
    <row r="1" spans="1:5" ht="53.25" customHeight="1" thickTop="1">
      <c r="A1" s="2618" t="s">
        <v>183</v>
      </c>
      <c r="B1" s="2619"/>
      <c r="C1" s="2622" t="s">
        <v>1805</v>
      </c>
      <c r="D1" s="2623"/>
      <c r="E1" s="1651"/>
    </row>
    <row r="2" spans="1:5" ht="15.75" thickBot="1">
      <c r="A2" s="2620"/>
      <c r="B2" s="2621"/>
      <c r="C2" s="1652" t="s">
        <v>399</v>
      </c>
      <c r="D2" s="1653" t="s">
        <v>391</v>
      </c>
      <c r="E2" s="1651"/>
    </row>
    <row r="3" spans="1:5" ht="15.75" thickTop="1">
      <c r="A3" s="1654" t="s">
        <v>392</v>
      </c>
      <c r="B3" s="1655" t="s">
        <v>65</v>
      </c>
      <c r="C3" s="1656">
        <v>5.1090487238979074</v>
      </c>
      <c r="D3" s="1657">
        <v>434</v>
      </c>
      <c r="E3" s="1651"/>
    </row>
    <row r="4" spans="1:5">
      <c r="A4" s="2616" t="s">
        <v>8</v>
      </c>
      <c r="B4" s="1658" t="s">
        <v>397</v>
      </c>
      <c r="C4" s="1659">
        <v>4.9716599190283413</v>
      </c>
      <c r="D4" s="1660">
        <v>249</v>
      </c>
      <c r="E4" s="1651"/>
    </row>
    <row r="5" spans="1:5">
      <c r="A5" s="2616"/>
      <c r="B5" s="1658" t="s">
        <v>395</v>
      </c>
      <c r="C5" s="1659">
        <v>5.09375</v>
      </c>
      <c r="D5" s="1660">
        <v>97</v>
      </c>
      <c r="E5" s="1651"/>
    </row>
    <row r="6" spans="1:5">
      <c r="A6" s="2616"/>
      <c r="B6" s="1658" t="s">
        <v>393</v>
      </c>
      <c r="C6" s="1659">
        <v>5.2127659574468073</v>
      </c>
      <c r="D6" s="1660">
        <v>47</v>
      </c>
      <c r="E6" s="1651"/>
    </row>
    <row r="7" spans="1:5">
      <c r="A7" s="2616"/>
      <c r="B7" s="1658" t="s">
        <v>394</v>
      </c>
      <c r="C7" s="1659">
        <v>6.1388888888888875</v>
      </c>
      <c r="D7" s="1660">
        <v>36</v>
      </c>
      <c r="E7" s="1651"/>
    </row>
    <row r="8" spans="1:5">
      <c r="A8" s="2616"/>
      <c r="B8" s="1658" t="s">
        <v>396</v>
      </c>
      <c r="C8" s="1659">
        <v>3.8</v>
      </c>
      <c r="D8" s="1660">
        <v>5</v>
      </c>
      <c r="E8" s="1651"/>
    </row>
    <row r="9" spans="1:5">
      <c r="A9" s="2616" t="s">
        <v>9</v>
      </c>
      <c r="B9" s="1658" t="s">
        <v>11</v>
      </c>
      <c r="C9" s="1659">
        <v>5.1465968586387465</v>
      </c>
      <c r="D9" s="1660">
        <v>384</v>
      </c>
      <c r="E9" s="1651"/>
    </row>
    <row r="10" spans="1:5">
      <c r="A10" s="2616"/>
      <c r="B10" s="1658" t="s">
        <v>10</v>
      </c>
      <c r="C10" s="1659">
        <v>4.8163265306122449</v>
      </c>
      <c r="D10" s="1660">
        <v>50</v>
      </c>
      <c r="E10" s="1651"/>
    </row>
    <row r="11" spans="1:5">
      <c r="A11" s="2616" t="s">
        <v>521</v>
      </c>
      <c r="B11" s="1658" t="s">
        <v>12</v>
      </c>
      <c r="C11" s="1659">
        <v>4.391304347826086</v>
      </c>
      <c r="D11" s="1660">
        <v>23</v>
      </c>
      <c r="E11" s="1651"/>
    </row>
    <row r="12" spans="1:5" ht="48">
      <c r="A12" s="2616"/>
      <c r="B12" s="1658" t="s">
        <v>13</v>
      </c>
      <c r="C12" s="1659">
        <v>5.1495098039215721</v>
      </c>
      <c r="D12" s="1660">
        <v>410</v>
      </c>
      <c r="E12" s="1651"/>
    </row>
    <row r="13" spans="1:5">
      <c r="A13" s="2616" t="s">
        <v>14</v>
      </c>
      <c r="B13" s="1658" t="s">
        <v>15</v>
      </c>
      <c r="C13" s="1659">
        <v>5.0895522388059664</v>
      </c>
      <c r="D13" s="1660">
        <v>68</v>
      </c>
      <c r="E13" s="1651"/>
    </row>
    <row r="14" spans="1:5" ht="24">
      <c r="A14" s="2616"/>
      <c r="B14" s="1658" t="s">
        <v>16</v>
      </c>
      <c r="C14" s="1659">
        <v>5.1578947368421053</v>
      </c>
      <c r="D14" s="1660">
        <v>134</v>
      </c>
      <c r="E14" s="1651"/>
    </row>
    <row r="15" spans="1:5">
      <c r="A15" s="2616"/>
      <c r="B15" s="1658" t="s">
        <v>17</v>
      </c>
      <c r="C15" s="1659">
        <v>5.1735537190082672</v>
      </c>
      <c r="D15" s="1660">
        <v>121</v>
      </c>
      <c r="E15" s="1651"/>
    </row>
    <row r="16" spans="1:5">
      <c r="A16" s="2616"/>
      <c r="B16" s="1658" t="s">
        <v>18</v>
      </c>
      <c r="C16" s="1659">
        <v>4.990909090909093</v>
      </c>
      <c r="D16" s="1660">
        <v>111</v>
      </c>
      <c r="E16" s="1651"/>
    </row>
    <row r="17" spans="1:5">
      <c r="A17" s="2616" t="s">
        <v>525</v>
      </c>
      <c r="B17" s="1658" t="s">
        <v>223</v>
      </c>
      <c r="C17" s="1659">
        <v>5.4312796208530791</v>
      </c>
      <c r="D17" s="1660">
        <v>211</v>
      </c>
      <c r="E17" s="1651"/>
    </row>
    <row r="18" spans="1:5">
      <c r="A18" s="2616"/>
      <c r="B18" s="1658" t="s">
        <v>27</v>
      </c>
      <c r="C18" s="1659">
        <v>4.6219512195121961</v>
      </c>
      <c r="D18" s="1660">
        <v>164</v>
      </c>
      <c r="E18" s="1651"/>
    </row>
    <row r="19" spans="1:5">
      <c r="A19" s="2616"/>
      <c r="B19" s="1658" t="s">
        <v>526</v>
      </c>
      <c r="C19" s="1659">
        <v>5.1489361702127647</v>
      </c>
      <c r="D19" s="1660">
        <v>47</v>
      </c>
      <c r="E19" s="1651"/>
    </row>
    <row r="20" spans="1:5">
      <c r="A20" s="2616"/>
      <c r="B20" s="1658" t="s">
        <v>527</v>
      </c>
      <c r="C20" s="1659">
        <v>6.2222222222222223</v>
      </c>
      <c r="D20" s="1660">
        <v>9</v>
      </c>
      <c r="E20" s="1651"/>
    </row>
    <row r="21" spans="1:5">
      <c r="A21" s="2616" t="s">
        <v>24</v>
      </c>
      <c r="B21" s="1658" t="s">
        <v>27</v>
      </c>
      <c r="C21" s="1659">
        <v>5.0633608815426969</v>
      </c>
      <c r="D21" s="1660">
        <v>364</v>
      </c>
      <c r="E21" s="1651"/>
    </row>
    <row r="22" spans="1:5">
      <c r="A22" s="2616"/>
      <c r="B22" s="1658" t="s">
        <v>26</v>
      </c>
      <c r="C22" s="1659">
        <v>5.204081632653061</v>
      </c>
      <c r="D22" s="1660">
        <v>50</v>
      </c>
      <c r="E22" s="1651"/>
    </row>
    <row r="23" spans="1:5">
      <c r="A23" s="2616"/>
      <c r="B23" s="1658" t="s">
        <v>25</v>
      </c>
      <c r="C23" s="1659">
        <v>5.7368421052631575</v>
      </c>
      <c r="D23" s="1660">
        <v>20</v>
      </c>
      <c r="E23" s="1651"/>
    </row>
    <row r="24" spans="1:5">
      <c r="A24" s="2616" t="s">
        <v>1799</v>
      </c>
      <c r="B24" s="1658" t="s">
        <v>29</v>
      </c>
      <c r="C24" s="1659">
        <v>5.356097560975603</v>
      </c>
      <c r="D24" s="1660">
        <v>207</v>
      </c>
      <c r="E24" s="1651"/>
    </row>
    <row r="25" spans="1:5">
      <c r="A25" s="2616"/>
      <c r="B25" s="1658" t="s">
        <v>30</v>
      </c>
      <c r="C25" s="1659">
        <v>5.625</v>
      </c>
      <c r="D25" s="1660">
        <v>16</v>
      </c>
      <c r="E25" s="1651"/>
    </row>
    <row r="26" spans="1:5">
      <c r="A26" s="2616"/>
      <c r="B26" s="1658" t="s">
        <v>31</v>
      </c>
      <c r="C26" s="1659">
        <v>4.8285714285714274</v>
      </c>
      <c r="D26" s="1660">
        <v>211</v>
      </c>
      <c r="E26" s="1651"/>
    </row>
    <row r="27" spans="1:5">
      <c r="A27" s="2616" t="s">
        <v>523</v>
      </c>
      <c r="B27" s="1658" t="s">
        <v>34</v>
      </c>
      <c r="C27" s="1659">
        <v>4.9338235294117636</v>
      </c>
      <c r="D27" s="1660">
        <v>272</v>
      </c>
      <c r="E27" s="1651"/>
    </row>
    <row r="28" spans="1:5">
      <c r="A28" s="2616"/>
      <c r="B28" s="1658" t="s">
        <v>33</v>
      </c>
      <c r="C28" s="1659">
        <v>5.4088050314465406</v>
      </c>
      <c r="D28" s="1660">
        <v>159</v>
      </c>
      <c r="E28" s="1651"/>
    </row>
    <row r="29" spans="1:5">
      <c r="A29" s="2616" t="s">
        <v>517</v>
      </c>
      <c r="B29" s="1658" t="s">
        <v>39</v>
      </c>
      <c r="C29" s="1659">
        <v>5.1851851851851878</v>
      </c>
      <c r="D29" s="1660">
        <v>271</v>
      </c>
      <c r="E29" s="1651"/>
    </row>
    <row r="30" spans="1:5">
      <c r="A30" s="2616"/>
      <c r="B30" s="1658" t="s">
        <v>1665</v>
      </c>
      <c r="C30" s="1659">
        <v>4.720930232558139</v>
      </c>
      <c r="D30" s="1660">
        <v>86</v>
      </c>
      <c r="E30" s="1651"/>
    </row>
    <row r="31" spans="1:5" ht="24">
      <c r="A31" s="2616"/>
      <c r="B31" s="1658" t="s">
        <v>1666</v>
      </c>
      <c r="C31" s="1659">
        <v>5.4680851063829765</v>
      </c>
      <c r="D31" s="1660">
        <v>48</v>
      </c>
      <c r="E31" s="1651"/>
    </row>
    <row r="32" spans="1:5">
      <c r="A32" s="2616"/>
      <c r="B32" s="1658" t="s">
        <v>1667</v>
      </c>
      <c r="C32" s="1659">
        <v>5.0416666666666661</v>
      </c>
      <c r="D32" s="1660">
        <v>24</v>
      </c>
      <c r="E32" s="1651"/>
    </row>
    <row r="33" spans="1:5">
      <c r="A33" s="2616"/>
      <c r="B33" s="1658" t="s">
        <v>1668</v>
      </c>
      <c r="C33" s="1659">
        <v>4.5</v>
      </c>
      <c r="D33" s="1660">
        <v>5</v>
      </c>
      <c r="E33" s="1651"/>
    </row>
    <row r="34" spans="1:5">
      <c r="A34" s="2616" t="s">
        <v>524</v>
      </c>
      <c r="B34" s="1658" t="s">
        <v>40</v>
      </c>
      <c r="C34" s="1659">
        <v>5.0778443113772429</v>
      </c>
      <c r="D34" s="1660">
        <v>167</v>
      </c>
      <c r="E34" s="1651"/>
    </row>
    <row r="35" spans="1:5">
      <c r="A35" s="2616"/>
      <c r="B35" s="1658" t="s">
        <v>41</v>
      </c>
      <c r="C35" s="1659">
        <v>5.1751824817518228</v>
      </c>
      <c r="D35" s="1660">
        <v>137</v>
      </c>
      <c r="E35" s="1651"/>
    </row>
    <row r="36" spans="1:5" ht="15.75" thickBot="1">
      <c r="A36" s="2617"/>
      <c r="B36" s="1661" t="s">
        <v>42</v>
      </c>
      <c r="C36" s="1662">
        <v>5.0787401574803139</v>
      </c>
      <c r="D36" s="1663">
        <v>128</v>
      </c>
      <c r="E36" s="1651"/>
    </row>
    <row r="37" spans="1:5" ht="15.75" thickTop="1"/>
  </sheetData>
  <mergeCells count="12">
    <mergeCell ref="A1:B2"/>
    <mergeCell ref="C1:D1"/>
    <mergeCell ref="A4:A8"/>
    <mergeCell ref="A9:A10"/>
    <mergeCell ref="A11:A12"/>
    <mergeCell ref="A29:A33"/>
    <mergeCell ref="A34:A36"/>
    <mergeCell ref="A13:A16"/>
    <mergeCell ref="A17:A20"/>
    <mergeCell ref="A21:A23"/>
    <mergeCell ref="A24:A26"/>
    <mergeCell ref="A27:A28"/>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4" tint="0.39997558519241921"/>
  </sheetPr>
  <dimension ref="A1:Z81"/>
  <sheetViews>
    <sheetView topLeftCell="A4" zoomScaleNormal="100" workbookViewId="0">
      <selection activeCell="Q19" sqref="Q19"/>
    </sheetView>
  </sheetViews>
  <sheetFormatPr baseColWidth="10" defaultColWidth="9.140625" defaultRowHeight="15"/>
  <cols>
    <col min="1" max="2" width="22.7109375" style="163" customWidth="1"/>
    <col min="3" max="4" width="13.5703125" style="163" customWidth="1"/>
    <col min="5" max="19" width="9.140625" style="163"/>
    <col min="20" max="20" width="17.7109375" style="163" customWidth="1"/>
    <col min="21" max="16384" width="9.140625" style="163"/>
  </cols>
  <sheetData>
    <row r="1" spans="1:26" ht="18">
      <c r="A1" s="190" t="s">
        <v>248</v>
      </c>
    </row>
    <row r="4" spans="1:26" ht="15.75" thickBot="1"/>
    <row r="5" spans="1:26" ht="83.1" customHeight="1" thickTop="1">
      <c r="A5" s="2635">
        <v>2017</v>
      </c>
      <c r="B5" s="2636"/>
      <c r="C5" s="2639" t="s">
        <v>209</v>
      </c>
      <c r="D5" s="2640"/>
      <c r="F5" s="1361"/>
      <c r="P5" s="1219" t="s">
        <v>1468</v>
      </c>
      <c r="Q5" s="195">
        <v>5.0999999999999996</v>
      </c>
      <c r="T5" s="1378" t="s">
        <v>1656</v>
      </c>
      <c r="U5" s="195">
        <v>5.2</v>
      </c>
    </row>
    <row r="6" spans="1:26" ht="15" customHeight="1" thickBot="1">
      <c r="A6" s="2637"/>
      <c r="B6" s="2638"/>
      <c r="C6" s="191" t="s">
        <v>252</v>
      </c>
      <c r="D6" s="192" t="s">
        <v>240</v>
      </c>
      <c r="P6" s="1219" t="s">
        <v>1474</v>
      </c>
      <c r="Q6" s="198">
        <v>4.971659919028343</v>
      </c>
      <c r="T6" s="1219" t="s">
        <v>1474</v>
      </c>
      <c r="U6" s="198">
        <v>5.2</v>
      </c>
      <c r="V6" s="1362">
        <f>Q6-U6</f>
        <v>-0.22834008097165714</v>
      </c>
      <c r="Y6" s="163" t="s">
        <v>425</v>
      </c>
      <c r="Z6" s="163">
        <v>4.5999999999999996</v>
      </c>
    </row>
    <row r="7" spans="1:26" ht="15" customHeight="1" thickTop="1">
      <c r="A7" s="193" t="s">
        <v>238</v>
      </c>
      <c r="B7" s="194" t="s">
        <v>65</v>
      </c>
      <c r="C7" s="195">
        <v>5.1046511627906979</v>
      </c>
      <c r="D7" s="196">
        <v>434</v>
      </c>
      <c r="P7" s="1219" t="s">
        <v>1475</v>
      </c>
      <c r="Q7" s="198">
        <v>5.0937499999999991</v>
      </c>
      <c r="T7" s="1219" t="s">
        <v>1475</v>
      </c>
      <c r="U7" s="198">
        <v>5</v>
      </c>
      <c r="V7" s="1362">
        <f t="shared" ref="V7:V13" si="0">Q7-U7</f>
        <v>9.3749999999999112E-2</v>
      </c>
      <c r="Y7" s="163" t="s">
        <v>426</v>
      </c>
      <c r="Z7" s="163">
        <v>5</v>
      </c>
    </row>
    <row r="8" spans="1:26" ht="27.95" customHeight="1">
      <c r="A8" s="2641" t="s">
        <v>8</v>
      </c>
      <c r="B8" s="197" t="s">
        <v>253</v>
      </c>
      <c r="C8" s="198">
        <v>4.971659919028343</v>
      </c>
      <c r="D8" s="199">
        <v>249</v>
      </c>
      <c r="P8" s="1219" t="s">
        <v>1476</v>
      </c>
      <c r="Q8" s="198">
        <v>5.2127659574468082</v>
      </c>
      <c r="T8" s="1219" t="s">
        <v>1476</v>
      </c>
      <c r="U8" s="198">
        <v>5.5</v>
      </c>
      <c r="V8" s="1362">
        <f t="shared" si="0"/>
        <v>-0.28723404255319185</v>
      </c>
      <c r="Y8" s="163" t="s">
        <v>427</v>
      </c>
      <c r="Z8" s="163">
        <v>5.6</v>
      </c>
    </row>
    <row r="9" spans="1:26" ht="15" customHeight="1" thickBot="1">
      <c r="A9" s="2641"/>
      <c r="B9" s="197" t="s">
        <v>254</v>
      </c>
      <c r="C9" s="198">
        <v>5.0937499999999991</v>
      </c>
      <c r="D9" s="199">
        <v>97</v>
      </c>
      <c r="P9" s="1219" t="s">
        <v>1477</v>
      </c>
      <c r="Q9" s="198">
        <v>6.1142857142857139</v>
      </c>
      <c r="T9" s="1219" t="s">
        <v>1477</v>
      </c>
      <c r="U9" s="198">
        <v>4.7</v>
      </c>
      <c r="V9" s="1362">
        <f t="shared" si="0"/>
        <v>1.4142857142857137</v>
      </c>
    </row>
    <row r="10" spans="1:26" ht="15" customHeight="1" thickTop="1">
      <c r="A10" s="2641"/>
      <c r="B10" s="197" t="s">
        <v>255</v>
      </c>
      <c r="C10" s="198">
        <v>5.2127659574468082</v>
      </c>
      <c r="D10" s="199">
        <v>47</v>
      </c>
      <c r="P10" s="1219" t="s">
        <v>1478</v>
      </c>
      <c r="Q10" s="198">
        <v>3.8</v>
      </c>
      <c r="R10" s="195">
        <v>4.9436997319034841</v>
      </c>
      <c r="T10" s="1219" t="s">
        <v>1478</v>
      </c>
      <c r="U10" s="198">
        <v>5.2</v>
      </c>
      <c r="V10" s="1362">
        <f t="shared" si="0"/>
        <v>-1.4000000000000004</v>
      </c>
    </row>
    <row r="11" spans="1:26" ht="15" customHeight="1">
      <c r="A11" s="2641"/>
      <c r="B11" s="197" t="s">
        <v>256</v>
      </c>
      <c r="C11" s="198">
        <v>6.1142857142857139</v>
      </c>
      <c r="D11" s="199">
        <v>36</v>
      </c>
      <c r="P11" s="1218" t="s">
        <v>1469</v>
      </c>
      <c r="Q11" s="198">
        <v>5.1684981684981715</v>
      </c>
      <c r="R11" s="198">
        <v>4.9866071428571415</v>
      </c>
      <c r="T11" s="1218" t="s">
        <v>1469</v>
      </c>
      <c r="U11" s="163">
        <v>5</v>
      </c>
      <c r="V11" s="1362">
        <f>Q11-U11</f>
        <v>0.16849816849817145</v>
      </c>
    </row>
    <row r="12" spans="1:26" ht="15" customHeight="1">
      <c r="A12" s="2641"/>
      <c r="B12" s="197" t="s">
        <v>257</v>
      </c>
      <c r="C12" s="198">
        <v>3.8</v>
      </c>
      <c r="D12" s="199">
        <v>5</v>
      </c>
      <c r="P12" s="1218" t="s">
        <v>1472</v>
      </c>
      <c r="Q12" s="198">
        <v>4.720930232558139</v>
      </c>
      <c r="R12" s="198">
        <v>4.7714285714285722</v>
      </c>
      <c r="T12" s="1218" t="s">
        <v>1472</v>
      </c>
      <c r="U12" s="163">
        <v>5.6</v>
      </c>
      <c r="V12" s="1362">
        <f t="shared" si="0"/>
        <v>-0.87906976744186061</v>
      </c>
    </row>
    <row r="13" spans="1:26" ht="15" customHeight="1">
      <c r="A13" s="2641" t="s">
        <v>9</v>
      </c>
      <c r="B13" s="197" t="s">
        <v>11</v>
      </c>
      <c r="C13" s="198">
        <v>5.1465968586387438</v>
      </c>
      <c r="D13" s="199">
        <v>384</v>
      </c>
      <c r="P13" s="1218" t="s">
        <v>1470</v>
      </c>
      <c r="Q13" s="198">
        <v>5.4680851063829792</v>
      </c>
      <c r="R13" s="198">
        <v>4.8510638297872326</v>
      </c>
      <c r="T13" s="1218" t="s">
        <v>1470</v>
      </c>
      <c r="U13" s="163">
        <v>4.5999999999999996</v>
      </c>
      <c r="V13" s="1362">
        <f t="shared" si="0"/>
        <v>0.86808510638297953</v>
      </c>
    </row>
    <row r="14" spans="1:26" ht="15" customHeight="1">
      <c r="A14" s="2641"/>
      <c r="B14" s="197" t="s">
        <v>10</v>
      </c>
      <c r="C14" s="198">
        <v>4.7708333333333339</v>
      </c>
      <c r="D14" s="199">
        <v>50</v>
      </c>
      <c r="P14" s="1218" t="s">
        <v>1471</v>
      </c>
      <c r="Q14" s="198">
        <v>5.041666666666667</v>
      </c>
      <c r="R14" s="198">
        <v>5.1562500000000009</v>
      </c>
      <c r="T14" s="1218"/>
    </row>
    <row r="15" spans="1:26" ht="15" customHeight="1">
      <c r="A15" s="2641" t="s">
        <v>258</v>
      </c>
      <c r="B15" s="197" t="s">
        <v>12</v>
      </c>
      <c r="C15" s="198">
        <v>4.3913043478260869</v>
      </c>
      <c r="D15" s="199">
        <v>23</v>
      </c>
    </row>
    <row r="16" spans="1:26" ht="57" customHeight="1" thickBot="1">
      <c r="A16" s="2641"/>
      <c r="B16" s="197" t="s">
        <v>13</v>
      </c>
      <c r="C16" s="198">
        <v>5.1449631449631408</v>
      </c>
      <c r="D16" s="199">
        <v>410</v>
      </c>
    </row>
    <row r="17" spans="1:23" ht="15" customHeight="1" thickTop="1">
      <c r="A17" s="2641" t="s">
        <v>14</v>
      </c>
      <c r="B17" s="197" t="s">
        <v>15</v>
      </c>
      <c r="C17" s="198">
        <v>5.08955223880597</v>
      </c>
      <c r="D17" s="199">
        <v>68</v>
      </c>
      <c r="T17" s="1774" t="s">
        <v>1468</v>
      </c>
      <c r="U17" s="195">
        <v>5.2</v>
      </c>
    </row>
    <row r="18" spans="1:23" ht="27.95" customHeight="1">
      <c r="A18" s="2641"/>
      <c r="B18" s="197" t="s">
        <v>16</v>
      </c>
      <c r="C18" s="198">
        <v>5.1578947368421071</v>
      </c>
      <c r="D18" s="199">
        <v>134</v>
      </c>
      <c r="T18" s="1774" t="s">
        <v>1474</v>
      </c>
      <c r="U18" s="198">
        <v>5.2</v>
      </c>
    </row>
    <row r="19" spans="1:23" ht="27.95" customHeight="1">
      <c r="A19" s="2641"/>
      <c r="B19" s="197" t="s">
        <v>17</v>
      </c>
      <c r="C19" s="198">
        <v>5.1735537190082646</v>
      </c>
      <c r="D19" s="199">
        <v>121</v>
      </c>
      <c r="T19" s="1774" t="s">
        <v>1475</v>
      </c>
      <c r="U19" s="198">
        <v>5</v>
      </c>
    </row>
    <row r="20" spans="1:23" ht="15" customHeight="1">
      <c r="A20" s="2641"/>
      <c r="B20" s="197" t="s">
        <v>18</v>
      </c>
      <c r="C20" s="198">
        <v>4.9724770642201825</v>
      </c>
      <c r="D20" s="199">
        <v>111</v>
      </c>
      <c r="T20" s="1774" t="s">
        <v>1476</v>
      </c>
      <c r="U20" s="198">
        <v>5.5</v>
      </c>
    </row>
    <row r="21" spans="1:23" ht="15" customHeight="1">
      <c r="A21" s="2641" t="s">
        <v>19</v>
      </c>
      <c r="B21" s="197" t="s">
        <v>21</v>
      </c>
      <c r="C21" s="198">
        <v>5.43127962085308</v>
      </c>
      <c r="D21" s="199">
        <v>211</v>
      </c>
      <c r="T21" s="1774" t="s">
        <v>1609</v>
      </c>
      <c r="U21" s="198">
        <v>4.7</v>
      </c>
    </row>
    <row r="22" spans="1:23" ht="15" customHeight="1">
      <c r="A22" s="2641"/>
      <c r="B22" s="197" t="s">
        <v>22</v>
      </c>
      <c r="C22" s="198">
        <v>4.6219512195121952</v>
      </c>
      <c r="D22" s="199">
        <v>164</v>
      </c>
      <c r="T22" s="1774" t="s">
        <v>1478</v>
      </c>
      <c r="U22" s="198">
        <v>5.2</v>
      </c>
    </row>
    <row r="23" spans="1:23" ht="27.95" customHeight="1">
      <c r="A23" s="2641"/>
      <c r="B23" s="197" t="s">
        <v>20</v>
      </c>
      <c r="C23" s="198">
        <v>5.1489361702127638</v>
      </c>
      <c r="D23" s="199">
        <v>47</v>
      </c>
      <c r="T23" s="1767" t="s">
        <v>1469</v>
      </c>
      <c r="U23" s="1382">
        <v>5</v>
      </c>
    </row>
    <row r="24" spans="1:23" ht="15" customHeight="1">
      <c r="A24" s="2641"/>
      <c r="B24" s="197" t="s">
        <v>23</v>
      </c>
      <c r="C24" s="198">
        <v>6.125</v>
      </c>
      <c r="D24" s="199">
        <v>9</v>
      </c>
      <c r="T24" s="1767" t="s">
        <v>1472</v>
      </c>
      <c r="U24" s="1382">
        <v>5.6</v>
      </c>
    </row>
    <row r="25" spans="1:23" ht="15" customHeight="1">
      <c r="A25" s="2633" t="s">
        <v>24</v>
      </c>
      <c r="B25" s="1240" t="s">
        <v>25</v>
      </c>
      <c r="C25" s="1241">
        <v>5.0633608815427005</v>
      </c>
      <c r="D25" s="1242">
        <v>364</v>
      </c>
      <c r="E25" s="1243"/>
      <c r="F25" s="1243"/>
      <c r="G25" s="1243"/>
      <c r="H25" s="1243"/>
      <c r="I25" s="1243"/>
      <c r="J25" s="1243"/>
      <c r="K25" s="1243"/>
      <c r="L25" s="1243"/>
      <c r="M25" s="1243"/>
      <c r="N25" s="1243"/>
      <c r="O25" s="1243"/>
      <c r="P25" s="1243"/>
      <c r="Q25" s="1243"/>
      <c r="R25" s="1243"/>
      <c r="S25" s="1243"/>
      <c r="T25" s="1767" t="s">
        <v>1470</v>
      </c>
      <c r="U25" s="1382">
        <v>4.5999999999999996</v>
      </c>
      <c r="V25" s="1243"/>
      <c r="W25" s="1243"/>
    </row>
    <row r="26" spans="1:23" ht="15" customHeight="1" thickBot="1">
      <c r="A26" s="2633"/>
      <c r="B26" s="1240" t="s">
        <v>26</v>
      </c>
      <c r="C26" s="1241">
        <v>5.2040816326530592</v>
      </c>
      <c r="D26" s="1242">
        <v>50</v>
      </c>
      <c r="E26" s="1243"/>
      <c r="F26" s="1243"/>
      <c r="G26" s="1243"/>
      <c r="H26" s="1243"/>
      <c r="I26" s="1243"/>
      <c r="J26" s="1243"/>
      <c r="K26" s="1243"/>
      <c r="L26" s="1243"/>
      <c r="M26" s="1243"/>
      <c r="N26" s="1243"/>
      <c r="O26" s="1243"/>
      <c r="P26" s="1243"/>
      <c r="Q26" s="1243"/>
      <c r="R26" s="1243"/>
      <c r="S26" s="1243"/>
      <c r="T26" s="1767" t="s">
        <v>1471</v>
      </c>
      <c r="U26" s="1243"/>
      <c r="V26" s="1243"/>
      <c r="W26" s="1243"/>
    </row>
    <row r="27" spans="1:23" ht="15" customHeight="1" thickTop="1">
      <c r="A27" s="2633"/>
      <c r="B27" s="1240" t="s">
        <v>27</v>
      </c>
      <c r="C27" s="1241">
        <v>5.6666666666666661</v>
      </c>
      <c r="D27" s="1242">
        <v>20</v>
      </c>
      <c r="E27" s="1243"/>
      <c r="F27" s="1243"/>
      <c r="G27" s="1243"/>
      <c r="H27" s="1243"/>
      <c r="I27" s="1243"/>
      <c r="J27" s="1243"/>
      <c r="K27" s="1243"/>
      <c r="L27" s="1243"/>
      <c r="M27" s="1243"/>
      <c r="N27" s="1243"/>
      <c r="O27" s="1243"/>
      <c r="P27" s="1243"/>
      <c r="Q27" s="1243"/>
      <c r="R27" s="1243"/>
      <c r="S27" s="1243"/>
      <c r="T27" s="1380" t="s">
        <v>392</v>
      </c>
      <c r="U27" s="195">
        <v>5.2</v>
      </c>
      <c r="V27" s="1243"/>
      <c r="W27" s="1243"/>
    </row>
    <row r="28" spans="1:23" ht="15" customHeight="1">
      <c r="A28" s="2633" t="s">
        <v>28</v>
      </c>
      <c r="B28" s="1240" t="s">
        <v>29</v>
      </c>
      <c r="C28" s="1241">
        <v>5.3560975609756127</v>
      </c>
      <c r="D28" s="1242">
        <v>207</v>
      </c>
      <c r="E28" s="1243"/>
      <c r="F28" s="1243"/>
      <c r="G28" s="1243"/>
      <c r="H28" s="1243"/>
      <c r="I28" s="1243"/>
      <c r="J28" s="1243"/>
      <c r="K28" s="1243"/>
      <c r="L28" s="1243"/>
      <c r="M28" s="1243"/>
      <c r="N28" s="1243"/>
      <c r="O28" s="1243"/>
      <c r="P28" s="1243"/>
      <c r="Q28" s="1243"/>
      <c r="R28" s="1243"/>
      <c r="S28" s="1243"/>
      <c r="T28" s="1326" t="s">
        <v>1657</v>
      </c>
      <c r="U28" s="198">
        <v>5.2</v>
      </c>
      <c r="V28" s="1243"/>
      <c r="W28" s="1243"/>
    </row>
    <row r="29" spans="1:23" ht="15" customHeight="1">
      <c r="A29" s="2633"/>
      <c r="B29" s="1240" t="s">
        <v>30</v>
      </c>
      <c r="C29" s="1241">
        <v>5.625</v>
      </c>
      <c r="D29" s="1242">
        <v>16</v>
      </c>
      <c r="E29" s="1243"/>
      <c r="F29" s="1243"/>
      <c r="G29" s="1243"/>
      <c r="H29" s="1243"/>
      <c r="I29" s="1243"/>
      <c r="J29" s="1243"/>
      <c r="K29" s="1243"/>
      <c r="L29" s="1243"/>
      <c r="M29" s="1243"/>
      <c r="N29" s="1243"/>
      <c r="O29" s="1243"/>
      <c r="P29" s="1243"/>
      <c r="Q29" s="1243"/>
      <c r="R29" s="1243"/>
      <c r="S29" s="1243"/>
      <c r="T29" s="1326" t="s">
        <v>1658</v>
      </c>
      <c r="U29" s="198">
        <v>5</v>
      </c>
      <c r="V29" s="1243"/>
      <c r="W29" s="1243"/>
    </row>
    <row r="30" spans="1:23" ht="15" customHeight="1">
      <c r="A30" s="2633"/>
      <c r="B30" s="1240" t="s">
        <v>31</v>
      </c>
      <c r="C30" s="1241">
        <v>4.8181818181818201</v>
      </c>
      <c r="D30" s="1242">
        <v>211</v>
      </c>
      <c r="E30" s="1243"/>
      <c r="F30" s="1243"/>
      <c r="G30" s="1243"/>
      <c r="H30" s="1243"/>
      <c r="I30" s="1243"/>
      <c r="J30" s="1243"/>
      <c r="K30" s="1243"/>
      <c r="L30" s="1243"/>
      <c r="M30" s="1243"/>
      <c r="N30" s="1243"/>
      <c r="O30" s="1243"/>
      <c r="P30" s="1243"/>
      <c r="Q30" s="1243"/>
      <c r="R30" s="1243"/>
      <c r="S30" s="1243"/>
      <c r="T30" s="1326" t="s">
        <v>1659</v>
      </c>
      <c r="U30" s="198">
        <v>5.5</v>
      </c>
      <c r="V30" s="1243"/>
      <c r="W30" s="1243"/>
    </row>
    <row r="31" spans="1:23" ht="15" customHeight="1">
      <c r="A31" s="2633" t="s">
        <v>32</v>
      </c>
      <c r="B31" s="1240" t="s">
        <v>34</v>
      </c>
      <c r="C31" s="1241">
        <v>4.9261992619926209</v>
      </c>
      <c r="D31" s="1242">
        <v>272</v>
      </c>
      <c r="E31" s="1243"/>
      <c r="F31" s="1243"/>
      <c r="G31" s="1243"/>
      <c r="H31" s="1243"/>
      <c r="I31" s="1243"/>
      <c r="J31" s="1243"/>
      <c r="K31" s="1243"/>
      <c r="L31" s="1243"/>
      <c r="M31" s="1243"/>
      <c r="N31" s="1243"/>
      <c r="O31" s="1243"/>
      <c r="P31" s="1243"/>
      <c r="Q31" s="1243"/>
      <c r="R31" s="1243"/>
      <c r="S31" s="1243"/>
      <c r="T31" s="1326" t="s">
        <v>1660</v>
      </c>
      <c r="U31" s="198">
        <v>4.7</v>
      </c>
      <c r="V31" s="1243"/>
      <c r="W31" s="1243"/>
    </row>
    <row r="32" spans="1:23" ht="15" customHeight="1">
      <c r="A32" s="2633"/>
      <c r="B32" s="1240" t="s">
        <v>33</v>
      </c>
      <c r="C32" s="1241">
        <v>5.4088050314465397</v>
      </c>
      <c r="D32" s="1242">
        <v>159</v>
      </c>
      <c r="E32" s="1243"/>
      <c r="F32" s="1243"/>
      <c r="G32" s="1243"/>
      <c r="H32" s="1243"/>
      <c r="I32" s="1243"/>
      <c r="J32" s="1243"/>
      <c r="K32" s="1243"/>
      <c r="L32" s="1243"/>
      <c r="M32" s="1243"/>
      <c r="N32" s="1243"/>
      <c r="O32" s="1243"/>
      <c r="P32" s="1243"/>
      <c r="Q32" s="1243"/>
      <c r="R32" s="1243"/>
      <c r="S32" s="1243"/>
      <c r="T32" s="1326" t="s">
        <v>1661</v>
      </c>
      <c r="U32" s="198">
        <v>5.2</v>
      </c>
      <c r="V32" s="1243"/>
      <c r="W32" s="1243"/>
    </row>
    <row r="33" spans="1:23" ht="15" customHeight="1">
      <c r="A33" s="2633" t="s">
        <v>35</v>
      </c>
      <c r="B33" s="1240" t="s">
        <v>39</v>
      </c>
      <c r="C33" s="1241">
        <v>5.1684981684981715</v>
      </c>
      <c r="D33" s="1242">
        <v>276</v>
      </c>
      <c r="E33" s="1243"/>
      <c r="F33" s="1243"/>
      <c r="G33" s="1243"/>
      <c r="H33" s="1243"/>
      <c r="I33" s="1243"/>
      <c r="J33" s="1243"/>
      <c r="K33" s="1243"/>
      <c r="L33" s="1243"/>
      <c r="M33" s="1243"/>
      <c r="N33" s="1243"/>
      <c r="O33" s="1243"/>
      <c r="P33" s="1243"/>
      <c r="Q33" s="1243"/>
      <c r="R33" s="1243"/>
      <c r="S33" s="1243"/>
      <c r="T33" s="1381" t="s">
        <v>1662</v>
      </c>
      <c r="U33" s="1382">
        <v>5</v>
      </c>
      <c r="V33" s="1243"/>
      <c r="W33" s="1243"/>
    </row>
    <row r="34" spans="1:23" ht="15" customHeight="1">
      <c r="A34" s="2633"/>
      <c r="B34" s="1240" t="s">
        <v>36</v>
      </c>
      <c r="C34" s="1241">
        <v>4.720930232558139</v>
      </c>
      <c r="D34" s="1242">
        <v>86</v>
      </c>
      <c r="E34" s="1243"/>
      <c r="F34" s="1243"/>
      <c r="G34" s="1243"/>
      <c r="H34" s="1243"/>
      <c r="I34" s="1243"/>
      <c r="J34" s="1243"/>
      <c r="K34" s="1243"/>
      <c r="L34" s="1243"/>
      <c r="M34" s="1243"/>
      <c r="N34" s="1243"/>
      <c r="O34" s="1243"/>
      <c r="P34" s="1243"/>
      <c r="Q34" s="1243"/>
      <c r="R34" s="1243"/>
      <c r="S34" s="1243"/>
      <c r="T34" s="1381" t="s">
        <v>1663</v>
      </c>
      <c r="U34" s="1382">
        <v>5.6</v>
      </c>
      <c r="V34" s="1243"/>
      <c r="W34" s="1243"/>
    </row>
    <row r="35" spans="1:23" ht="27.95" customHeight="1">
      <c r="A35" s="2633"/>
      <c r="B35" s="1240" t="s">
        <v>37</v>
      </c>
      <c r="C35" s="1241">
        <v>5.4680851063829792</v>
      </c>
      <c r="D35" s="1242">
        <v>48</v>
      </c>
      <c r="E35" s="1243"/>
      <c r="F35" s="1243"/>
      <c r="G35" s="1243"/>
      <c r="H35" s="1243"/>
      <c r="I35" s="1243"/>
      <c r="J35" s="1243"/>
      <c r="K35" s="1243"/>
      <c r="L35" s="1243"/>
      <c r="M35" s="1243"/>
      <c r="N35" s="1243"/>
      <c r="O35" s="1243"/>
      <c r="P35" s="1243"/>
      <c r="Q35" s="1243"/>
      <c r="R35" s="1243"/>
      <c r="S35" s="1243"/>
      <c r="T35" s="1381" t="s">
        <v>1664</v>
      </c>
      <c r="U35" s="1382">
        <v>4.5999999999999996</v>
      </c>
      <c r="V35" s="1243"/>
      <c r="W35" s="1243"/>
    </row>
    <row r="36" spans="1:23" ht="15" customHeight="1">
      <c r="A36" s="2633"/>
      <c r="B36" s="1240" t="s">
        <v>38</v>
      </c>
      <c r="C36" s="1241">
        <v>5.041666666666667</v>
      </c>
      <c r="D36" s="1242">
        <v>24</v>
      </c>
      <c r="E36" s="1243"/>
      <c r="F36" s="1243"/>
      <c r="G36" s="1243"/>
      <c r="H36" s="1243"/>
      <c r="I36" s="1243"/>
      <c r="J36" s="1243"/>
      <c r="K36" s="1243"/>
      <c r="L36" s="1243"/>
      <c r="M36" s="1243"/>
      <c r="N36" s="1243"/>
      <c r="O36" s="1243"/>
      <c r="P36" s="1243"/>
      <c r="Q36" s="1243"/>
      <c r="R36" s="1243"/>
      <c r="S36" s="1243"/>
      <c r="T36" s="1243"/>
      <c r="U36" s="1243"/>
      <c r="V36" s="1243"/>
      <c r="W36" s="1243"/>
    </row>
    <row r="37" spans="1:23" ht="24.95" customHeight="1">
      <c r="A37" s="2633" t="s">
        <v>241</v>
      </c>
      <c r="B37" s="1240" t="s">
        <v>40</v>
      </c>
      <c r="C37" s="1241">
        <v>5.0778443113772465</v>
      </c>
      <c r="D37" s="1242">
        <v>167</v>
      </c>
      <c r="E37" s="1243"/>
      <c r="F37" s="1243"/>
      <c r="G37" s="1243"/>
      <c r="H37" s="1243"/>
      <c r="I37" s="1243"/>
      <c r="J37" s="1243"/>
      <c r="K37" s="1243"/>
      <c r="L37" s="1243"/>
      <c r="M37" s="1243"/>
      <c r="N37" s="1243"/>
      <c r="O37" s="1243"/>
      <c r="P37" s="1243"/>
      <c r="Q37" s="1243"/>
      <c r="R37" s="1243"/>
      <c r="S37" s="1243"/>
      <c r="T37" s="1243"/>
      <c r="U37" s="1243"/>
      <c r="V37" s="1243"/>
      <c r="W37" s="1243"/>
    </row>
    <row r="38" spans="1:23" ht="24.95" customHeight="1">
      <c r="A38" s="2633"/>
      <c r="B38" s="1240" t="s">
        <v>41</v>
      </c>
      <c r="C38" s="1241">
        <v>5.1617647058823533</v>
      </c>
      <c r="D38" s="1242">
        <v>137</v>
      </c>
      <c r="E38" s="1243"/>
      <c r="F38" s="1243"/>
      <c r="G38" s="1243"/>
      <c r="H38" s="1243"/>
      <c r="I38" s="1243"/>
      <c r="J38" s="1243"/>
      <c r="K38" s="1243"/>
      <c r="L38" s="1243"/>
      <c r="M38" s="1243"/>
      <c r="N38" s="1243"/>
      <c r="O38" s="1243"/>
      <c r="P38" s="1243"/>
      <c r="Q38" s="1243"/>
      <c r="R38" s="1243"/>
      <c r="S38" s="1243"/>
      <c r="T38" s="1243"/>
      <c r="U38" s="1243"/>
      <c r="V38" s="1243"/>
      <c r="W38" s="1243"/>
    </row>
    <row r="39" spans="1:23" ht="24.95" customHeight="1" thickBot="1">
      <c r="A39" s="2634"/>
      <c r="B39" s="1244" t="s">
        <v>42</v>
      </c>
      <c r="C39" s="1245">
        <v>5.0787401574803157</v>
      </c>
      <c r="D39" s="1246">
        <v>128</v>
      </c>
      <c r="E39" s="1243"/>
      <c r="F39" s="1243"/>
      <c r="G39" s="1243"/>
      <c r="H39" s="1243"/>
      <c r="I39" s="1243"/>
      <c r="J39" s="1243"/>
      <c r="K39" s="1243"/>
      <c r="L39" s="1243"/>
      <c r="M39" s="1243"/>
      <c r="N39" s="1243"/>
      <c r="O39" s="1243"/>
      <c r="P39" s="1243"/>
      <c r="Q39" s="1243"/>
      <c r="R39" s="1243"/>
      <c r="S39" s="1243"/>
      <c r="T39" s="1243"/>
      <c r="U39" s="1243"/>
      <c r="V39" s="1243"/>
      <c r="W39" s="1243"/>
    </row>
    <row r="40" spans="1:23" ht="15.75" thickTop="1">
      <c r="A40" s="1243"/>
      <c r="B40" s="1243"/>
      <c r="C40" s="1243"/>
      <c r="D40" s="1243"/>
      <c r="E40" s="1243"/>
      <c r="F40" s="1243"/>
      <c r="G40" s="1243"/>
      <c r="H40" s="1243"/>
      <c r="I40" s="1243"/>
      <c r="J40" s="1243"/>
      <c r="K40" s="1243"/>
      <c r="L40" s="1243"/>
      <c r="M40" s="1243"/>
      <c r="N40" s="1243"/>
      <c r="O40" s="1243"/>
      <c r="P40" s="1243"/>
      <c r="Q40" s="1243"/>
      <c r="R40" s="1243"/>
      <c r="S40" s="1243"/>
      <c r="T40" s="1243"/>
      <c r="U40" s="1243"/>
      <c r="V40" s="1243"/>
      <c r="W40" s="1243"/>
    </row>
    <row r="41" spans="1:23">
      <c r="A41" s="1243"/>
      <c r="B41" s="1243"/>
      <c r="C41" s="1243"/>
      <c r="D41" s="1243"/>
      <c r="E41" s="1243"/>
      <c r="F41" s="1243"/>
      <c r="G41" s="1243"/>
      <c r="H41" s="1243"/>
      <c r="I41" s="1243"/>
      <c r="J41" s="1243"/>
      <c r="K41" s="1243"/>
      <c r="L41" s="1243"/>
      <c r="M41" s="1243"/>
      <c r="N41" s="1243"/>
      <c r="O41" s="1243"/>
      <c r="P41" s="1243"/>
      <c r="Q41" s="1243"/>
      <c r="R41" s="1243"/>
      <c r="S41" s="1243"/>
      <c r="T41" s="1243"/>
      <c r="U41" s="1243"/>
      <c r="V41" s="1243"/>
      <c r="W41" s="1243"/>
    </row>
    <row r="42" spans="1:23">
      <c r="A42" s="1243"/>
      <c r="B42" s="1243"/>
      <c r="C42" s="1243"/>
      <c r="D42" s="1243"/>
      <c r="E42" s="1243"/>
      <c r="F42" s="1243"/>
      <c r="G42" s="1243"/>
      <c r="H42" s="1243"/>
      <c r="I42" s="1243"/>
      <c r="J42" s="1243"/>
      <c r="K42" s="1243"/>
      <c r="L42" s="1243"/>
      <c r="M42" s="1243"/>
      <c r="N42" s="1243"/>
      <c r="O42" s="1243"/>
      <c r="P42" s="1243"/>
      <c r="Q42" s="1243"/>
      <c r="R42" s="1243"/>
      <c r="S42" s="1243"/>
      <c r="T42" s="1243"/>
      <c r="U42" s="1243"/>
      <c r="V42" s="1243"/>
      <c r="W42" s="1243"/>
    </row>
    <row r="43" spans="1:23">
      <c r="A43" s="1243"/>
      <c r="B43" s="1243"/>
      <c r="C43" s="1243"/>
      <c r="D43" s="1243"/>
      <c r="E43" s="1243"/>
      <c r="F43" s="1243"/>
      <c r="G43" s="1243"/>
      <c r="H43" s="1243"/>
      <c r="I43" s="1243"/>
      <c r="J43" s="1243"/>
      <c r="K43" s="1243"/>
      <c r="L43" s="1243"/>
      <c r="M43" s="1243"/>
      <c r="N43" s="1243"/>
      <c r="O43" s="1243"/>
      <c r="P43" s="1243"/>
      <c r="Q43" s="1243"/>
      <c r="R43" s="1243"/>
      <c r="S43" s="1243"/>
      <c r="T43" s="1243"/>
      <c r="U43" s="1243"/>
      <c r="V43" s="1243"/>
      <c r="W43" s="1243"/>
    </row>
    <row r="44" spans="1:23">
      <c r="A44" s="1243"/>
      <c r="B44" s="1243"/>
      <c r="C44" s="1243"/>
      <c r="D44" s="1243"/>
      <c r="E44" s="1243"/>
      <c r="F44" s="1243"/>
      <c r="G44" s="1243"/>
      <c r="H44" s="1243"/>
      <c r="I44" s="1243"/>
      <c r="J44" s="1243"/>
      <c r="K44" s="1243"/>
      <c r="L44" s="1243"/>
      <c r="M44" s="1243"/>
      <c r="N44" s="1243"/>
      <c r="O44" s="1243"/>
      <c r="P44" s="1243"/>
      <c r="Q44" s="1243"/>
      <c r="R44" s="1243"/>
      <c r="S44" s="1243"/>
      <c r="T44" s="1243"/>
      <c r="U44" s="1243"/>
      <c r="V44" s="1243"/>
      <c r="W44" s="1243"/>
    </row>
    <row r="45" spans="1:23">
      <c r="A45" s="1247"/>
      <c r="B45" s="1243"/>
      <c r="C45" s="1243"/>
      <c r="D45" s="1243"/>
      <c r="E45" s="1243"/>
      <c r="F45" s="1243"/>
      <c r="G45" s="1243"/>
      <c r="H45" s="1243"/>
      <c r="I45" s="1243"/>
      <c r="J45" s="1243"/>
      <c r="K45" s="1243"/>
      <c r="L45" s="1243"/>
      <c r="M45" s="1243"/>
      <c r="N45" s="1243"/>
      <c r="O45" s="1243"/>
      <c r="P45" s="1243"/>
      <c r="Q45" s="1243"/>
      <c r="R45" s="1243"/>
      <c r="S45" s="1243"/>
      <c r="T45" s="1243"/>
      <c r="U45" s="1243"/>
      <c r="V45" s="1243"/>
      <c r="W45" s="1243"/>
    </row>
    <row r="46" spans="1:23">
      <c r="A46" s="1247"/>
      <c r="B46" s="1243"/>
      <c r="C46" s="1243"/>
      <c r="D46" s="1243"/>
      <c r="E46" s="1243"/>
      <c r="F46" s="1243"/>
      <c r="G46" s="1243"/>
      <c r="H46" s="1243"/>
      <c r="I46" s="1243"/>
      <c r="J46" s="1243"/>
      <c r="K46" s="1243"/>
      <c r="L46" s="1243"/>
      <c r="M46" s="1243"/>
      <c r="N46" s="1243"/>
      <c r="O46" s="1243"/>
      <c r="P46" s="1243"/>
      <c r="Q46" s="1243"/>
      <c r="R46" s="1243"/>
      <c r="S46" s="1243"/>
      <c r="T46" s="1243"/>
      <c r="U46" s="1243"/>
      <c r="V46" s="1243"/>
      <c r="W46" s="1243"/>
    </row>
    <row r="47" spans="1:23">
      <c r="A47" s="1247"/>
      <c r="B47" s="1243"/>
      <c r="C47" s="1243"/>
      <c r="D47" s="1243"/>
      <c r="E47" s="1243"/>
      <c r="F47" s="1243"/>
      <c r="G47" s="1243"/>
      <c r="H47" s="1243"/>
      <c r="I47" s="1243"/>
      <c r="J47" s="1243"/>
      <c r="K47" s="1243"/>
      <c r="L47" s="1243"/>
      <c r="M47" s="1243"/>
      <c r="N47" s="1243"/>
      <c r="O47" s="1243"/>
      <c r="P47" s="1243"/>
      <c r="Q47" s="1243"/>
      <c r="R47" s="1243"/>
      <c r="S47" s="1243"/>
      <c r="T47" s="1243"/>
      <c r="U47" s="1243"/>
      <c r="V47" s="1243"/>
      <c r="W47" s="1243"/>
    </row>
    <row r="48" spans="1:23">
      <c r="A48" s="1247"/>
      <c r="B48" s="1243"/>
      <c r="C48" s="1243"/>
      <c r="D48" s="1243"/>
      <c r="E48" s="1243"/>
      <c r="F48" s="1243"/>
      <c r="G48" s="1243"/>
      <c r="H48" s="1243"/>
      <c r="I48" s="1243"/>
      <c r="J48" s="1243"/>
      <c r="K48" s="1243"/>
      <c r="L48" s="1243"/>
      <c r="M48" s="1243"/>
      <c r="N48" s="1243"/>
      <c r="O48" s="1243"/>
      <c r="P48" s="1243"/>
      <c r="Q48" s="1243"/>
      <c r="R48" s="1243"/>
      <c r="S48" s="1243"/>
      <c r="T48" s="1243"/>
      <c r="U48" s="1243"/>
      <c r="V48" s="1243"/>
      <c r="W48" s="1243"/>
    </row>
    <row r="49" spans="1:23">
      <c r="A49" s="1247"/>
      <c r="B49" s="1243"/>
      <c r="C49" s="1243"/>
      <c r="D49" s="1243"/>
      <c r="E49" s="1243"/>
      <c r="F49" s="1243"/>
      <c r="G49" s="1243"/>
      <c r="H49" s="1243"/>
      <c r="I49" s="1243"/>
      <c r="J49" s="1243"/>
      <c r="K49" s="1243"/>
      <c r="L49" s="1243"/>
      <c r="M49" s="1243"/>
      <c r="N49" s="1243"/>
      <c r="O49" s="1243"/>
      <c r="P49" s="1243"/>
      <c r="Q49" s="1243"/>
      <c r="R49" s="1243"/>
      <c r="S49" s="1243"/>
      <c r="T49" s="1243"/>
      <c r="U49" s="1243"/>
      <c r="V49" s="1243"/>
      <c r="W49" s="1243"/>
    </row>
    <row r="50" spans="1:23">
      <c r="A50" s="1243"/>
      <c r="B50" s="1243"/>
      <c r="C50" s="1243"/>
      <c r="D50" s="1243"/>
      <c r="E50" s="1243"/>
      <c r="F50" s="1243"/>
      <c r="G50" s="1243"/>
      <c r="H50" s="1243"/>
      <c r="I50" s="1243"/>
      <c r="J50" s="1243"/>
      <c r="K50" s="1243"/>
      <c r="L50" s="1243"/>
      <c r="M50" s="1243"/>
      <c r="N50" s="1243"/>
      <c r="O50" s="1243"/>
      <c r="P50" s="1243"/>
      <c r="Q50" s="1243"/>
      <c r="R50" s="1243"/>
      <c r="S50" s="1243"/>
      <c r="T50" s="1243"/>
      <c r="U50" s="1243"/>
      <c r="V50" s="1243"/>
      <c r="W50" s="1243"/>
    </row>
    <row r="51" spans="1:23">
      <c r="A51" s="1243"/>
      <c r="B51" s="1243"/>
      <c r="C51" s="1243"/>
      <c r="D51" s="1243"/>
      <c r="E51" s="1243"/>
      <c r="F51" s="1243"/>
      <c r="G51" s="1243"/>
      <c r="H51" s="1243"/>
      <c r="I51" s="1243"/>
      <c r="J51" s="1243"/>
      <c r="K51" s="1243"/>
      <c r="L51" s="1243"/>
      <c r="M51" s="1243"/>
      <c r="N51" s="1243"/>
      <c r="O51" s="1243"/>
      <c r="P51" s="1243"/>
      <c r="Q51" s="1243"/>
      <c r="R51" s="1243"/>
      <c r="S51" s="1243"/>
      <c r="T51" s="1243"/>
      <c r="U51" s="1243"/>
      <c r="V51" s="1243"/>
      <c r="W51" s="1243"/>
    </row>
    <row r="52" spans="1:23" ht="15.75" thickBot="1">
      <c r="A52" s="1243"/>
      <c r="B52" s="1243"/>
      <c r="C52" s="1243"/>
      <c r="D52" s="1243"/>
      <c r="E52" s="1243"/>
      <c r="F52" s="1243"/>
      <c r="G52" s="1243"/>
      <c r="H52" s="1243"/>
      <c r="I52" s="1243"/>
      <c r="J52" s="1243"/>
      <c r="K52" s="1243"/>
      <c r="L52" s="1243"/>
      <c r="M52" s="1243"/>
      <c r="N52" s="1243"/>
      <c r="O52" s="1243"/>
      <c r="P52" s="1243"/>
      <c r="Q52" s="1243"/>
      <c r="R52" s="1243"/>
      <c r="S52" s="1243"/>
      <c r="T52" s="1243"/>
      <c r="U52" s="1243"/>
      <c r="V52" s="1243"/>
      <c r="W52" s="1243"/>
    </row>
    <row r="53" spans="1:23" ht="43.5" customHeight="1" thickBot="1">
      <c r="A53" s="2624">
        <v>2017</v>
      </c>
      <c r="B53" s="2625"/>
      <c r="C53" s="2642" t="s">
        <v>147</v>
      </c>
      <c r="D53" s="2643"/>
      <c r="E53" s="2643"/>
      <c r="F53" s="2643"/>
      <c r="G53" s="2643"/>
      <c r="H53" s="2643"/>
      <c r="I53" s="2643"/>
      <c r="J53" s="2643"/>
      <c r="K53" s="2643"/>
      <c r="L53" s="2644"/>
      <c r="M53" s="1243"/>
      <c r="N53" s="1243"/>
      <c r="O53" s="1243"/>
      <c r="P53" s="1243"/>
      <c r="Q53" s="1243"/>
      <c r="R53" s="1243"/>
      <c r="S53" s="1243"/>
      <c r="T53" s="1243"/>
      <c r="U53" s="1243"/>
      <c r="V53" s="1243"/>
      <c r="W53" s="1243"/>
    </row>
    <row r="54" spans="1:23" ht="60.75">
      <c r="A54" s="2626"/>
      <c r="B54" s="2627"/>
      <c r="C54" s="1248" t="s">
        <v>148</v>
      </c>
      <c r="D54" s="1249"/>
      <c r="E54" s="1249" t="s">
        <v>149</v>
      </c>
      <c r="F54" s="1249"/>
      <c r="G54" s="1249" t="s">
        <v>150</v>
      </c>
      <c r="H54" s="1250"/>
      <c r="I54" s="1249" t="s">
        <v>25</v>
      </c>
      <c r="J54" s="1251"/>
      <c r="K54" s="1250" t="s">
        <v>151</v>
      </c>
      <c r="L54" s="1252"/>
      <c r="M54" s="1243"/>
      <c r="N54" s="1243"/>
      <c r="O54" s="1243"/>
      <c r="P54" s="1243"/>
      <c r="Q54" s="1243"/>
      <c r="R54" s="1243"/>
      <c r="S54" s="1243"/>
      <c r="T54" s="1243"/>
      <c r="U54" s="1243"/>
      <c r="V54" s="1243"/>
      <c r="W54" s="1243"/>
    </row>
    <row r="55" spans="1:23" ht="15.75" thickBot="1">
      <c r="A55" s="2628"/>
      <c r="B55" s="2629"/>
      <c r="C55" s="1253" t="s">
        <v>391</v>
      </c>
      <c r="D55" s="1254" t="s">
        <v>474</v>
      </c>
      <c r="E55" s="1253" t="s">
        <v>391</v>
      </c>
      <c r="F55" s="1254" t="s">
        <v>474</v>
      </c>
      <c r="G55" s="1253" t="s">
        <v>391</v>
      </c>
      <c r="H55" s="1254" t="s">
        <v>474</v>
      </c>
      <c r="I55" s="1253" t="s">
        <v>391</v>
      </c>
      <c r="J55" s="1254" t="s">
        <v>474</v>
      </c>
      <c r="K55" s="1255" t="s">
        <v>391</v>
      </c>
      <c r="L55" s="1256" t="s">
        <v>474</v>
      </c>
      <c r="M55" s="1243"/>
      <c r="N55" s="1243"/>
      <c r="O55" s="1243"/>
      <c r="P55" s="1243"/>
      <c r="Q55" s="1243"/>
      <c r="R55" s="1243"/>
      <c r="S55" s="1243"/>
      <c r="T55" s="1243"/>
      <c r="U55" s="1243"/>
      <c r="V55" s="1243"/>
      <c r="W55" s="1243"/>
    </row>
    <row r="56" spans="1:23" ht="15.75" thickTop="1">
      <c r="A56" s="2630" t="s">
        <v>209</v>
      </c>
      <c r="B56" s="1257" t="s">
        <v>467</v>
      </c>
      <c r="C56" s="1258">
        <v>0</v>
      </c>
      <c r="D56" s="1259">
        <f>C56/$C$63</f>
        <v>0</v>
      </c>
      <c r="E56" s="1258">
        <v>0</v>
      </c>
      <c r="F56" s="1259">
        <f>E56/$E$63</f>
        <v>0</v>
      </c>
      <c r="G56" s="1258">
        <v>1</v>
      </c>
      <c r="H56" s="1259">
        <f>G56/$G$63</f>
        <v>1.1627906976744186E-2</v>
      </c>
      <c r="I56" s="1258">
        <v>0</v>
      </c>
      <c r="J56" s="1259">
        <f t="shared" ref="J56:J62" si="1">I56/$I$63</f>
        <v>0</v>
      </c>
      <c r="K56" s="1258">
        <v>1</v>
      </c>
      <c r="L56" s="1260">
        <f>K56/$K$63</f>
        <v>3.937007874015748E-3</v>
      </c>
      <c r="M56" s="1243"/>
      <c r="N56" s="1243"/>
      <c r="O56" s="1243"/>
      <c r="P56" s="1243"/>
      <c r="Q56" s="1243"/>
      <c r="R56" s="1243"/>
      <c r="S56" s="1243"/>
      <c r="T56" s="1243"/>
      <c r="U56" s="1243"/>
      <c r="V56" s="1243"/>
      <c r="W56" s="1243"/>
    </row>
    <row r="57" spans="1:23">
      <c r="A57" s="2631"/>
      <c r="B57" s="1261" t="s">
        <v>468</v>
      </c>
      <c r="C57" s="1262">
        <v>2</v>
      </c>
      <c r="D57" s="1263">
        <f t="shared" ref="D57:D62" si="2">C57/$C$63</f>
        <v>0.16666666666666666</v>
      </c>
      <c r="E57" s="1262">
        <v>0</v>
      </c>
      <c r="F57" s="1263">
        <f t="shared" ref="F57:F62" si="3">E57/$E$63</f>
        <v>0</v>
      </c>
      <c r="G57" s="1262">
        <v>2</v>
      </c>
      <c r="H57" s="1263">
        <f t="shared" ref="H57:H62" si="4">G57/$G$63</f>
        <v>2.3255813953488372E-2</v>
      </c>
      <c r="I57" s="1262">
        <v>0</v>
      </c>
      <c r="J57" s="1263">
        <f t="shared" si="1"/>
        <v>0</v>
      </c>
      <c r="K57" s="1262">
        <v>5</v>
      </c>
      <c r="L57" s="1264">
        <f t="shared" ref="L57:L62" si="5">K57/$K$63</f>
        <v>1.968503937007874E-2</v>
      </c>
      <c r="M57" s="1243"/>
      <c r="N57" s="1243"/>
      <c r="O57" s="1243"/>
      <c r="P57" s="1243"/>
      <c r="Q57" s="1243"/>
      <c r="R57" s="1243"/>
      <c r="S57" s="1243"/>
      <c r="T57" s="1243"/>
      <c r="U57" s="1243"/>
      <c r="V57" s="1243"/>
      <c r="W57" s="1243"/>
    </row>
    <row r="58" spans="1:23">
      <c r="A58" s="2631"/>
      <c r="B58" s="1261" t="s">
        <v>469</v>
      </c>
      <c r="C58" s="1262">
        <v>1</v>
      </c>
      <c r="D58" s="1263">
        <f t="shared" si="2"/>
        <v>8.3333333333333329E-2</v>
      </c>
      <c r="E58" s="1262">
        <v>0</v>
      </c>
      <c r="F58" s="1263">
        <f t="shared" si="3"/>
        <v>0</v>
      </c>
      <c r="G58" s="1262">
        <v>6</v>
      </c>
      <c r="H58" s="1263">
        <f t="shared" si="4"/>
        <v>6.9767441860465115E-2</v>
      </c>
      <c r="I58" s="1262">
        <v>5</v>
      </c>
      <c r="J58" s="1263">
        <f t="shared" si="1"/>
        <v>8.1967213114754092E-2</v>
      </c>
      <c r="K58" s="1262">
        <v>21</v>
      </c>
      <c r="L58" s="1264">
        <f t="shared" si="5"/>
        <v>8.2677165354330714E-2</v>
      </c>
      <c r="M58" s="1243"/>
      <c r="N58" s="1243"/>
      <c r="O58" s="1243"/>
      <c r="P58" s="1243"/>
      <c r="Q58" s="1243"/>
      <c r="R58" s="1243"/>
      <c r="S58" s="1243"/>
      <c r="T58" s="1243"/>
      <c r="U58" s="1243"/>
      <c r="V58" s="1243"/>
      <c r="W58" s="1243"/>
    </row>
    <row r="59" spans="1:23">
      <c r="A59" s="2631"/>
      <c r="B59" s="1261" t="s">
        <v>470</v>
      </c>
      <c r="C59" s="1262">
        <v>1</v>
      </c>
      <c r="D59" s="1263">
        <f t="shared" si="2"/>
        <v>8.3333333333333329E-2</v>
      </c>
      <c r="E59" s="1262">
        <v>2</v>
      </c>
      <c r="F59" s="1263">
        <f t="shared" si="3"/>
        <v>0.11764705882352941</v>
      </c>
      <c r="G59" s="1262">
        <v>8</v>
      </c>
      <c r="H59" s="1263">
        <f t="shared" si="4"/>
        <v>9.3023255813953487E-2</v>
      </c>
      <c r="I59" s="1262">
        <v>13</v>
      </c>
      <c r="J59" s="1263">
        <f t="shared" si="1"/>
        <v>0.21311475409836064</v>
      </c>
      <c r="K59" s="1262">
        <v>57</v>
      </c>
      <c r="L59" s="1264">
        <f t="shared" si="5"/>
        <v>0.22440944881889763</v>
      </c>
      <c r="M59" s="1243"/>
      <c r="N59" s="1243"/>
      <c r="O59" s="1243"/>
      <c r="P59" s="1243"/>
      <c r="Q59" s="1243"/>
      <c r="R59" s="1243"/>
      <c r="S59" s="1243"/>
      <c r="T59" s="1243"/>
      <c r="U59" s="1243"/>
      <c r="V59" s="1243"/>
      <c r="W59" s="1243"/>
    </row>
    <row r="60" spans="1:23">
      <c r="A60" s="2631"/>
      <c r="B60" s="1261" t="s">
        <v>471</v>
      </c>
      <c r="C60" s="1262">
        <v>6</v>
      </c>
      <c r="D60" s="1263">
        <f t="shared" si="2"/>
        <v>0.5</v>
      </c>
      <c r="E60" s="1262">
        <v>7</v>
      </c>
      <c r="F60" s="1263">
        <f t="shared" si="3"/>
        <v>0.41176470588235292</v>
      </c>
      <c r="G60" s="1262">
        <v>21</v>
      </c>
      <c r="H60" s="1263">
        <f t="shared" si="4"/>
        <v>0.2441860465116279</v>
      </c>
      <c r="I60" s="1262">
        <v>15</v>
      </c>
      <c r="J60" s="1263">
        <f t="shared" si="1"/>
        <v>0.24590163934426229</v>
      </c>
      <c r="K60" s="1262">
        <v>80</v>
      </c>
      <c r="L60" s="1264">
        <f t="shared" si="5"/>
        <v>0.31496062992125984</v>
      </c>
      <c r="M60" s="1243"/>
      <c r="N60" s="1243"/>
      <c r="O60" s="1243"/>
      <c r="P60" s="1243"/>
      <c r="Q60" s="1243"/>
      <c r="R60" s="1243"/>
      <c r="S60" s="1243"/>
      <c r="T60" s="1243"/>
      <c r="U60" s="1243"/>
      <c r="V60" s="1243"/>
      <c r="W60" s="1243"/>
    </row>
    <row r="61" spans="1:23">
      <c r="A61" s="2631"/>
      <c r="B61" s="1261" t="s">
        <v>472</v>
      </c>
      <c r="C61" s="1262">
        <v>1</v>
      </c>
      <c r="D61" s="1263">
        <f t="shared" si="2"/>
        <v>8.3333333333333329E-2</v>
      </c>
      <c r="E61" s="1262">
        <v>7</v>
      </c>
      <c r="F61" s="1263">
        <f t="shared" si="3"/>
        <v>0.41176470588235292</v>
      </c>
      <c r="G61" s="1262">
        <v>32</v>
      </c>
      <c r="H61" s="1263">
        <f t="shared" si="4"/>
        <v>0.37209302325581395</v>
      </c>
      <c r="I61" s="1262">
        <v>18</v>
      </c>
      <c r="J61" s="1263">
        <f t="shared" si="1"/>
        <v>0.29508196721311475</v>
      </c>
      <c r="K61" s="1262">
        <v>67</v>
      </c>
      <c r="L61" s="1264">
        <f t="shared" si="5"/>
        <v>0.26377952755905509</v>
      </c>
      <c r="M61" s="1243"/>
      <c r="N61" s="1243"/>
      <c r="O61" s="1243"/>
      <c r="P61" s="1243"/>
      <c r="Q61" s="1243"/>
      <c r="R61" s="1243"/>
      <c r="S61" s="1243"/>
      <c r="T61" s="1243"/>
      <c r="U61" s="1243"/>
      <c r="V61" s="1243"/>
      <c r="W61" s="1243"/>
    </row>
    <row r="62" spans="1:23" ht="15.75" thickBot="1">
      <c r="A62" s="2632"/>
      <c r="B62" s="1265" t="s">
        <v>473</v>
      </c>
      <c r="C62" s="1266">
        <v>1</v>
      </c>
      <c r="D62" s="1267">
        <f t="shared" si="2"/>
        <v>8.3333333333333329E-2</v>
      </c>
      <c r="E62" s="1266">
        <v>1</v>
      </c>
      <c r="F62" s="1267">
        <f t="shared" si="3"/>
        <v>5.8823529411764705E-2</v>
      </c>
      <c r="G62" s="1266">
        <v>16</v>
      </c>
      <c r="H62" s="1267">
        <f t="shared" si="4"/>
        <v>0.18604651162790697</v>
      </c>
      <c r="I62" s="1266">
        <v>10</v>
      </c>
      <c r="J62" s="1267">
        <f t="shared" si="1"/>
        <v>0.16393442622950818</v>
      </c>
      <c r="K62" s="1266">
        <v>23</v>
      </c>
      <c r="L62" s="1268">
        <f t="shared" si="5"/>
        <v>9.055118110236221E-2</v>
      </c>
      <c r="M62" s="1243"/>
      <c r="N62" s="1243"/>
      <c r="O62" s="1243"/>
      <c r="P62" s="1243"/>
      <c r="Q62" s="1243"/>
      <c r="R62" s="1243"/>
      <c r="S62" s="1243"/>
      <c r="T62" s="1243"/>
      <c r="U62" s="1243"/>
      <c r="V62" s="1243"/>
      <c r="W62" s="1243"/>
    </row>
    <row r="63" spans="1:23">
      <c r="A63" s="1243"/>
      <c r="B63" s="1243"/>
      <c r="C63" s="1269">
        <f>SUM(C56:C62)</f>
        <v>12</v>
      </c>
      <c r="D63" s="1243"/>
      <c r="E63" s="1269">
        <f>SUM(E56:E62)</f>
        <v>17</v>
      </c>
      <c r="F63" s="1243"/>
      <c r="G63" s="1269">
        <f>SUM(G56:G62)</f>
        <v>86</v>
      </c>
      <c r="H63" s="1243"/>
      <c r="I63" s="1269">
        <f>SUM(I56:I62)</f>
        <v>61</v>
      </c>
      <c r="J63" s="1243"/>
      <c r="K63" s="1269">
        <f>SUM(K56:K62)</f>
        <v>254</v>
      </c>
      <c r="L63" s="1243"/>
      <c r="M63" s="1243"/>
      <c r="N63" s="1243"/>
      <c r="O63" s="1243"/>
      <c r="P63" s="1243"/>
      <c r="Q63" s="1243"/>
      <c r="R63" s="1243"/>
      <c r="S63" s="1243"/>
      <c r="T63" s="1243"/>
      <c r="U63" s="1243"/>
      <c r="V63" s="1243"/>
      <c r="W63" s="1243"/>
    </row>
    <row r="64" spans="1:23">
      <c r="A64" s="1243"/>
      <c r="B64" s="1243"/>
      <c r="C64" s="1243"/>
      <c r="D64" s="1243"/>
      <c r="E64" s="1243"/>
      <c r="F64" s="1243"/>
      <c r="G64" s="1243"/>
      <c r="H64" s="1243"/>
      <c r="I64" s="1243"/>
      <c r="J64" s="1243"/>
      <c r="K64" s="1243"/>
      <c r="L64" s="1243"/>
      <c r="M64" s="1243"/>
      <c r="N64" s="1243"/>
      <c r="O64" s="1243"/>
      <c r="P64" s="1243"/>
      <c r="Q64" s="1243"/>
      <c r="R64" s="1243"/>
      <c r="S64" s="1243"/>
      <c r="T64" s="1243"/>
      <c r="U64" s="1243"/>
      <c r="V64" s="1243"/>
      <c r="W64" s="1243"/>
    </row>
    <row r="65" spans="1:23">
      <c r="A65" s="1243"/>
      <c r="B65" s="1243"/>
      <c r="C65" s="1243"/>
      <c r="D65" s="1243"/>
      <c r="E65" s="1243"/>
      <c r="F65" s="1243"/>
      <c r="G65" s="1243"/>
      <c r="H65" s="1243"/>
      <c r="I65" s="1243"/>
      <c r="J65" s="1243"/>
      <c r="K65" s="1243"/>
      <c r="L65" s="1243"/>
      <c r="M65" s="1243"/>
      <c r="N65" s="1243"/>
      <c r="O65" s="1243"/>
      <c r="P65" s="1243"/>
      <c r="Q65" s="1243"/>
      <c r="R65" s="1243"/>
      <c r="S65" s="1243"/>
      <c r="T65" s="1243"/>
      <c r="U65" s="1243"/>
      <c r="V65" s="1243"/>
      <c r="W65" s="1243"/>
    </row>
    <row r="66" spans="1:23">
      <c r="A66" s="1243"/>
      <c r="B66" s="1243"/>
      <c r="C66" s="1243"/>
      <c r="D66" s="1243"/>
      <c r="E66" s="1243"/>
      <c r="F66" s="1243"/>
      <c r="G66" s="1243"/>
      <c r="H66" s="1243"/>
      <c r="I66" s="1243"/>
      <c r="J66" s="1243"/>
      <c r="K66" s="1243"/>
      <c r="L66" s="1243"/>
      <c r="M66" s="1243"/>
      <c r="N66" s="1243"/>
      <c r="O66" s="1243"/>
      <c r="P66" s="1243"/>
      <c r="Q66" s="1243"/>
      <c r="R66" s="1243"/>
      <c r="S66" s="1243"/>
      <c r="T66" s="1243"/>
      <c r="U66" s="1243"/>
      <c r="V66" s="1243"/>
      <c r="W66" s="1243"/>
    </row>
    <row r="67" spans="1:23" ht="61.5" customHeight="1" thickBot="1">
      <c r="A67" s="1243"/>
      <c r="B67" s="1243"/>
      <c r="C67" s="1248" t="s">
        <v>148</v>
      </c>
      <c r="D67" s="1249" t="s">
        <v>149</v>
      </c>
      <c r="E67" s="1249" t="s">
        <v>150</v>
      </c>
      <c r="F67" s="1249" t="s">
        <v>25</v>
      </c>
      <c r="G67" s="1250" t="s">
        <v>151</v>
      </c>
      <c r="H67" s="1243"/>
      <c r="I67" s="1243"/>
      <c r="J67" s="1243"/>
      <c r="K67" s="1243"/>
      <c r="L67" s="1243"/>
      <c r="M67" s="1243"/>
      <c r="N67" s="1243"/>
      <c r="O67" s="1243"/>
      <c r="P67" s="1243"/>
      <c r="Q67" s="1243"/>
      <c r="R67" s="1243"/>
      <c r="S67" s="1243"/>
      <c r="T67" s="1243"/>
      <c r="U67" s="1243"/>
      <c r="V67" s="1243"/>
      <c r="W67" s="1243"/>
    </row>
    <row r="68" spans="1:23" ht="15.75" customHeight="1" thickTop="1">
      <c r="A68" s="1270">
        <v>1</v>
      </c>
      <c r="B68" s="1270" t="s">
        <v>1603</v>
      </c>
      <c r="C68" s="1271">
        <v>1</v>
      </c>
      <c r="D68" s="1271">
        <v>1</v>
      </c>
      <c r="E68" s="1271">
        <v>16</v>
      </c>
      <c r="F68" s="1271">
        <v>10</v>
      </c>
      <c r="G68" s="1272">
        <v>23</v>
      </c>
      <c r="H68" s="1269">
        <f>SUM(C68:G68)</f>
        <v>51</v>
      </c>
      <c r="I68" s="1243"/>
      <c r="J68" s="1243"/>
      <c r="K68" s="1243"/>
      <c r="L68" s="1243"/>
      <c r="M68" s="1243"/>
      <c r="N68" s="1243"/>
      <c r="O68" s="1243"/>
      <c r="P68" s="1243"/>
      <c r="Q68" s="1243"/>
      <c r="R68" s="1243"/>
      <c r="S68" s="1243"/>
      <c r="T68" s="1243"/>
      <c r="U68" s="1243"/>
      <c r="V68" s="1243"/>
      <c r="W68" s="1243"/>
    </row>
    <row r="69" spans="1:23" ht="15" customHeight="1">
      <c r="A69" s="1270">
        <v>2</v>
      </c>
      <c r="B69" s="1270">
        <v>6</v>
      </c>
      <c r="C69" s="1273">
        <v>1</v>
      </c>
      <c r="D69" s="1273">
        <v>7</v>
      </c>
      <c r="E69" s="1273">
        <v>32</v>
      </c>
      <c r="F69" s="1273">
        <v>18</v>
      </c>
      <c r="G69" s="1274">
        <v>67</v>
      </c>
      <c r="H69" s="1269">
        <f t="shared" ref="H69:H74" si="6">SUM(C69:G69)</f>
        <v>125</v>
      </c>
      <c r="I69" s="1243"/>
      <c r="J69" s="1243"/>
      <c r="K69" s="1243"/>
      <c r="L69" s="1243"/>
      <c r="M69" s="1243"/>
      <c r="N69" s="1243"/>
      <c r="O69" s="1243"/>
      <c r="P69" s="1243"/>
      <c r="Q69" s="1243"/>
      <c r="R69" s="1243"/>
      <c r="S69" s="1243"/>
      <c r="T69" s="1243"/>
      <c r="U69" s="1243"/>
      <c r="V69" s="1243"/>
      <c r="W69" s="1243"/>
    </row>
    <row r="70" spans="1:23">
      <c r="A70" s="1270">
        <v>3</v>
      </c>
      <c r="B70" s="1270">
        <v>5</v>
      </c>
      <c r="C70" s="1273">
        <v>6</v>
      </c>
      <c r="D70" s="1273">
        <v>7</v>
      </c>
      <c r="E70" s="1273">
        <v>21</v>
      </c>
      <c r="F70" s="1273">
        <v>15</v>
      </c>
      <c r="G70" s="1274">
        <v>80</v>
      </c>
      <c r="H70" s="1269">
        <f t="shared" si="6"/>
        <v>129</v>
      </c>
      <c r="I70" s="1243"/>
      <c r="J70" s="1243"/>
      <c r="K70" s="1243"/>
      <c r="L70" s="1243"/>
      <c r="M70" s="1243"/>
      <c r="N70" s="1243"/>
      <c r="O70" s="1243"/>
      <c r="P70" s="1243"/>
      <c r="Q70" s="1243"/>
      <c r="R70" s="1243"/>
      <c r="S70" s="1243"/>
      <c r="T70" s="1243"/>
      <c r="U70" s="1243"/>
      <c r="V70" s="1243"/>
      <c r="W70" s="1243"/>
    </row>
    <row r="71" spans="1:23">
      <c r="A71" s="1270">
        <v>4</v>
      </c>
      <c r="B71" s="1270">
        <v>4</v>
      </c>
      <c r="C71" s="1273">
        <v>1</v>
      </c>
      <c r="D71" s="1273">
        <v>2</v>
      </c>
      <c r="E71" s="1273">
        <v>8</v>
      </c>
      <c r="F71" s="1273">
        <v>13</v>
      </c>
      <c r="G71" s="1274">
        <v>57</v>
      </c>
      <c r="H71" s="1269">
        <f t="shared" si="6"/>
        <v>81</v>
      </c>
      <c r="I71" s="1243"/>
      <c r="J71" s="1243"/>
      <c r="K71" s="1243"/>
      <c r="L71" s="1243"/>
      <c r="M71" s="1243"/>
      <c r="N71" s="1243"/>
      <c r="O71" s="1243"/>
      <c r="P71" s="1243"/>
      <c r="Q71" s="1243"/>
      <c r="R71" s="1243"/>
      <c r="S71" s="1243"/>
      <c r="T71" s="1243"/>
      <c r="U71" s="1243"/>
      <c r="V71" s="1243"/>
      <c r="W71" s="1243"/>
    </row>
    <row r="72" spans="1:23">
      <c r="A72" s="1270">
        <v>5</v>
      </c>
      <c r="B72" s="1270">
        <v>3</v>
      </c>
      <c r="C72" s="1273">
        <v>1</v>
      </c>
      <c r="D72" s="1273">
        <v>0</v>
      </c>
      <c r="E72" s="1273">
        <v>6</v>
      </c>
      <c r="F72" s="1273">
        <v>5</v>
      </c>
      <c r="G72" s="1274">
        <v>21</v>
      </c>
      <c r="H72" s="1269">
        <f t="shared" si="6"/>
        <v>33</v>
      </c>
      <c r="I72" s="1243"/>
      <c r="J72" s="1243"/>
      <c r="U72" s="1243"/>
      <c r="V72" s="1243"/>
      <c r="W72" s="1243"/>
    </row>
    <row r="73" spans="1:23">
      <c r="A73" s="1270">
        <v>6</v>
      </c>
      <c r="B73" s="1270">
        <v>2</v>
      </c>
      <c r="C73" s="1273">
        <v>2</v>
      </c>
      <c r="D73" s="1273">
        <v>0</v>
      </c>
      <c r="E73" s="1273">
        <v>2</v>
      </c>
      <c r="F73" s="1273">
        <v>0</v>
      </c>
      <c r="G73" s="1274">
        <v>5</v>
      </c>
      <c r="H73" s="1269">
        <f t="shared" si="6"/>
        <v>9</v>
      </c>
      <c r="I73" s="1243"/>
      <c r="J73" s="1243"/>
      <c r="U73" s="1243"/>
      <c r="V73" s="1243"/>
      <c r="W73" s="1243"/>
    </row>
    <row r="74" spans="1:23" ht="15.75" thickBot="1">
      <c r="A74" s="1270">
        <v>7</v>
      </c>
      <c r="B74" s="1270" t="s">
        <v>1602</v>
      </c>
      <c r="C74" s="1275">
        <v>0</v>
      </c>
      <c r="D74" s="1275">
        <v>0</v>
      </c>
      <c r="E74" s="1275">
        <v>1</v>
      </c>
      <c r="F74" s="1275">
        <v>0</v>
      </c>
      <c r="G74" s="1276">
        <v>1</v>
      </c>
      <c r="H74" s="1269">
        <f t="shared" si="6"/>
        <v>2</v>
      </c>
      <c r="I74" s="1243"/>
      <c r="J74" s="1243"/>
      <c r="U74" s="1243"/>
      <c r="V74" s="1243"/>
      <c r="W74" s="1243"/>
    </row>
    <row r="75" spans="1:23">
      <c r="A75" s="1243"/>
      <c r="B75" s="1243"/>
      <c r="C75" s="1243"/>
      <c r="D75" s="1243"/>
      <c r="E75" s="1243"/>
      <c r="F75" s="1243"/>
      <c r="G75" s="1243"/>
      <c r="H75" s="1243"/>
      <c r="I75" s="1243"/>
      <c r="J75" s="1243"/>
      <c r="U75" s="1243"/>
      <c r="V75" s="1243"/>
      <c r="W75" s="1243"/>
    </row>
    <row r="76" spans="1:23">
      <c r="A76" s="1243"/>
      <c r="B76" s="1243"/>
      <c r="C76" s="1243"/>
      <c r="D76" s="1243"/>
      <c r="E76" s="1243"/>
      <c r="F76" s="1243"/>
      <c r="G76" s="1243"/>
      <c r="H76" s="1243"/>
      <c r="I76" s="1243"/>
      <c r="J76" s="1243"/>
      <c r="U76" s="1243"/>
      <c r="V76" s="1243"/>
      <c r="W76" s="1243"/>
    </row>
    <row r="77" spans="1:23">
      <c r="J77" s="1243"/>
      <c r="K77" s="1243"/>
      <c r="L77" s="1243"/>
    </row>
    <row r="78" spans="1:23" ht="15.75" customHeight="1"/>
    <row r="81" ht="15.75" customHeight="1"/>
  </sheetData>
  <mergeCells count="15">
    <mergeCell ref="A53:B55"/>
    <mergeCell ref="A56:A62"/>
    <mergeCell ref="A37:A39"/>
    <mergeCell ref="A5:B6"/>
    <mergeCell ref="C5:D5"/>
    <mergeCell ref="A8:A12"/>
    <mergeCell ref="A13:A14"/>
    <mergeCell ref="A15:A16"/>
    <mergeCell ref="A17:A20"/>
    <mergeCell ref="A21:A24"/>
    <mergeCell ref="A25:A27"/>
    <mergeCell ref="A28:A30"/>
    <mergeCell ref="A31:A32"/>
    <mergeCell ref="A33:A36"/>
    <mergeCell ref="C53:L53"/>
  </mergeCells>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6DD9FF"/>
  </sheetPr>
  <dimension ref="A1:W43"/>
  <sheetViews>
    <sheetView zoomScale="85" zoomScaleNormal="85" workbookViewId="0">
      <selection activeCell="W17" sqref="W17"/>
    </sheetView>
  </sheetViews>
  <sheetFormatPr baseColWidth="10" defaultColWidth="9.140625" defaultRowHeight="15"/>
  <cols>
    <col min="1" max="1" width="11.42578125" customWidth="1"/>
    <col min="2" max="2" width="35.42578125" customWidth="1"/>
  </cols>
  <sheetData>
    <row r="1" spans="1:23" ht="15.75" thickBot="1">
      <c r="B1">
        <v>2014</v>
      </c>
    </row>
    <row r="2" spans="1:23" ht="15.75" thickTop="1">
      <c r="A2" s="2646"/>
      <c r="B2" s="2647"/>
      <c r="C2" s="2650" t="s">
        <v>457</v>
      </c>
      <c r="D2" s="2651"/>
    </row>
    <row r="3" spans="1:23" ht="15.75" thickBot="1">
      <c r="A3" s="2648"/>
      <c r="B3" s="2649"/>
      <c r="C3" s="473" t="s">
        <v>399</v>
      </c>
      <c r="D3" s="474" t="s">
        <v>391</v>
      </c>
      <c r="H3">
        <v>2014</v>
      </c>
      <c r="I3">
        <v>2015</v>
      </c>
      <c r="J3">
        <v>2016</v>
      </c>
      <c r="K3">
        <v>2017</v>
      </c>
      <c r="V3" s="1313"/>
      <c r="W3" s="280" t="s">
        <v>458</v>
      </c>
    </row>
    <row r="4" spans="1:23" ht="15.75" thickTop="1">
      <c r="A4" s="475" t="s">
        <v>392</v>
      </c>
      <c r="B4" s="476" t="s">
        <v>65</v>
      </c>
      <c r="C4" s="477">
        <v>4.7574468085106387</v>
      </c>
      <c r="D4" s="478">
        <v>235</v>
      </c>
      <c r="H4" s="477">
        <v>4.7574468085106396</v>
      </c>
      <c r="I4" s="468">
        <v>4.7547169811320726</v>
      </c>
      <c r="J4" s="195">
        <v>4.9436997319034841</v>
      </c>
      <c r="K4" s="1082">
        <v>5.1046511627906979</v>
      </c>
      <c r="W4" s="280" t="s">
        <v>459</v>
      </c>
    </row>
    <row r="5" spans="1:23">
      <c r="A5" s="2652" t="s">
        <v>420</v>
      </c>
      <c r="B5" s="479" t="s">
        <v>397</v>
      </c>
      <c r="C5" s="480">
        <v>4.7445255474452548</v>
      </c>
      <c r="D5" s="481">
        <v>137</v>
      </c>
      <c r="H5" s="480">
        <v>4.7445255474452548</v>
      </c>
      <c r="I5" s="471">
        <v>4.7403314917127091</v>
      </c>
      <c r="J5" s="198">
        <v>4.8733624454148501</v>
      </c>
      <c r="K5" s="1085">
        <v>4.971659919028343</v>
      </c>
      <c r="W5" s="280" t="s">
        <v>460</v>
      </c>
    </row>
    <row r="6" spans="1:23">
      <c r="A6" s="2652"/>
      <c r="B6" s="479" t="s">
        <v>395</v>
      </c>
      <c r="C6" s="480">
        <v>4.5238095238095237</v>
      </c>
      <c r="D6" s="481">
        <v>63</v>
      </c>
      <c r="H6" s="480">
        <v>4.5238095238095237</v>
      </c>
      <c r="I6" s="471">
        <v>4.6781609195402289</v>
      </c>
      <c r="J6" s="198">
        <v>4.9895833333333357</v>
      </c>
      <c r="K6" s="1085">
        <v>5.0937499999999991</v>
      </c>
      <c r="W6" s="280" t="s">
        <v>461</v>
      </c>
    </row>
    <row r="7" spans="1:23">
      <c r="A7" s="2652"/>
      <c r="B7" s="479" t="s">
        <v>393</v>
      </c>
      <c r="C7" s="480">
        <v>5</v>
      </c>
      <c r="D7" s="481">
        <v>16</v>
      </c>
      <c r="H7" s="480">
        <v>5</v>
      </c>
      <c r="I7" s="471">
        <v>4.806451612903226</v>
      </c>
      <c r="J7" s="198">
        <v>5</v>
      </c>
      <c r="K7" s="1085">
        <v>5.2127659574468082</v>
      </c>
      <c r="W7" s="280" t="s">
        <v>462</v>
      </c>
    </row>
    <row r="8" spans="1:23">
      <c r="A8" s="2652"/>
      <c r="B8" s="479" t="s">
        <v>394</v>
      </c>
      <c r="C8" s="480">
        <v>5.4285714285714288</v>
      </c>
      <c r="D8" s="481">
        <v>14</v>
      </c>
      <c r="H8" s="480">
        <v>5.4285714285714288</v>
      </c>
      <c r="I8" s="471">
        <v>5.6666666666666661</v>
      </c>
      <c r="J8" s="198">
        <v>6.0769230769230766</v>
      </c>
      <c r="K8" s="1085">
        <v>6.1142857142857139</v>
      </c>
    </row>
    <row r="9" spans="1:23">
      <c r="A9" s="2652"/>
      <c r="B9" s="479" t="s">
        <v>396</v>
      </c>
      <c r="C9" s="480">
        <v>5.4</v>
      </c>
      <c r="D9" s="481">
        <v>5</v>
      </c>
      <c r="H9" s="480">
        <v>5.4</v>
      </c>
      <c r="I9" s="471">
        <v>3.25</v>
      </c>
      <c r="J9" s="198">
        <v>3.75</v>
      </c>
      <c r="K9" s="1085">
        <v>3.8</v>
      </c>
    </row>
    <row r="10" spans="1:23">
      <c r="K10" s="1085"/>
    </row>
    <row r="12" spans="1:23" ht="15.75" thickBot="1">
      <c r="B12">
        <v>2015</v>
      </c>
    </row>
    <row r="13" spans="1:23" ht="15.75" thickTop="1">
      <c r="A13" s="482"/>
      <c r="B13" s="483"/>
      <c r="C13" s="2653" t="s">
        <v>209</v>
      </c>
      <c r="D13" s="2654"/>
    </row>
    <row r="14" spans="1:23" ht="15.75" thickBot="1">
      <c r="A14" s="484"/>
      <c r="B14" s="485"/>
      <c r="C14" s="464" t="s">
        <v>252</v>
      </c>
      <c r="D14" s="465" t="s">
        <v>240</v>
      </c>
    </row>
    <row r="15" spans="1:23" ht="15.75" thickTop="1">
      <c r="A15" s="466" t="s">
        <v>435</v>
      </c>
      <c r="B15" s="467" t="s">
        <v>65</v>
      </c>
      <c r="C15" s="468">
        <v>4.7547169811320726</v>
      </c>
      <c r="D15" s="469">
        <v>318</v>
      </c>
    </row>
    <row r="16" spans="1:23">
      <c r="A16" s="2645" t="s">
        <v>8</v>
      </c>
      <c r="B16" s="470" t="s">
        <v>253</v>
      </c>
      <c r="C16" s="471">
        <v>4.7403314917127091</v>
      </c>
      <c r="D16" s="472">
        <v>181</v>
      </c>
    </row>
    <row r="17" spans="1:11">
      <c r="A17" s="2645"/>
      <c r="B17" s="470" t="s">
        <v>254</v>
      </c>
      <c r="C17" s="471">
        <v>4.6781609195402289</v>
      </c>
      <c r="D17" s="472">
        <v>87</v>
      </c>
    </row>
    <row r="18" spans="1:11">
      <c r="A18" s="2645"/>
      <c r="B18" s="470" t="s">
        <v>255</v>
      </c>
      <c r="C18" s="471">
        <v>4.806451612903226</v>
      </c>
      <c r="D18" s="472">
        <v>31</v>
      </c>
    </row>
    <row r="19" spans="1:11" ht="15.75" customHeight="1">
      <c r="A19" s="2645"/>
      <c r="B19" s="470" t="s">
        <v>256</v>
      </c>
      <c r="C19" s="471">
        <v>5.6666666666666661</v>
      </c>
      <c r="D19" s="472">
        <v>15</v>
      </c>
    </row>
    <row r="20" spans="1:11">
      <c r="A20" s="2645"/>
      <c r="B20" s="470" t="s">
        <v>257</v>
      </c>
      <c r="C20" s="471">
        <v>3.25</v>
      </c>
      <c r="D20" s="472">
        <v>4</v>
      </c>
    </row>
    <row r="23" spans="1:11" ht="15.75" thickBot="1">
      <c r="B23">
        <v>2016</v>
      </c>
    </row>
    <row r="24" spans="1:11" ht="15.75" thickTop="1">
      <c r="A24" s="2635"/>
      <c r="B24" s="2636"/>
      <c r="C24" s="2639" t="s">
        <v>209</v>
      </c>
      <c r="D24" s="2640"/>
    </row>
    <row r="25" spans="1:11" ht="15.75" thickBot="1">
      <c r="A25" s="2637"/>
      <c r="B25" s="2638"/>
      <c r="C25" s="191" t="s">
        <v>252</v>
      </c>
      <c r="D25" s="192" t="s">
        <v>240</v>
      </c>
    </row>
    <row r="26" spans="1:11" ht="15.75" thickTop="1">
      <c r="A26" s="193" t="s">
        <v>238</v>
      </c>
      <c r="B26" s="194" t="s">
        <v>65</v>
      </c>
      <c r="C26" s="195">
        <v>4.9436997319034841</v>
      </c>
      <c r="D26" s="196">
        <v>373</v>
      </c>
    </row>
    <row r="27" spans="1:11">
      <c r="A27" s="2641" t="s">
        <v>8</v>
      </c>
      <c r="B27" s="197" t="s">
        <v>253</v>
      </c>
      <c r="C27" s="198">
        <v>4.8733624454148501</v>
      </c>
      <c r="D27" s="199">
        <v>229</v>
      </c>
    </row>
    <row r="28" spans="1:11">
      <c r="A28" s="2641"/>
      <c r="B28" s="197" t="s">
        <v>254</v>
      </c>
      <c r="C28" s="198">
        <v>4.9895833333333357</v>
      </c>
      <c r="D28" s="199">
        <v>96</v>
      </c>
    </row>
    <row r="29" spans="1:11">
      <c r="A29" s="2641"/>
      <c r="B29" s="197" t="s">
        <v>255</v>
      </c>
      <c r="C29" s="198">
        <v>5</v>
      </c>
      <c r="D29" s="199">
        <v>31</v>
      </c>
    </row>
    <row r="30" spans="1:11">
      <c r="A30" s="2641"/>
      <c r="B30" s="197" t="s">
        <v>256</v>
      </c>
      <c r="C30" s="198">
        <v>6.0769230769230766</v>
      </c>
      <c r="D30" s="199">
        <v>13</v>
      </c>
    </row>
    <row r="31" spans="1:11">
      <c r="A31" s="2641"/>
      <c r="B31" s="197" t="s">
        <v>257</v>
      </c>
      <c r="C31" s="198">
        <v>3.75</v>
      </c>
      <c r="D31" s="199">
        <v>4</v>
      </c>
      <c r="K31">
        <f>58+36</f>
        <v>94</v>
      </c>
    </row>
    <row r="33" spans="1:5" ht="15.75" thickBot="1"/>
    <row r="34" spans="1:5" ht="55.5" customHeight="1" thickTop="1">
      <c r="A34" s="2655">
        <v>2017</v>
      </c>
      <c r="B34" s="2655"/>
      <c r="C34" s="2657" t="s">
        <v>1380</v>
      </c>
      <c r="D34" s="2657"/>
      <c r="E34" s="1078"/>
    </row>
    <row r="35" spans="1:5" ht="15.75" thickBot="1">
      <c r="A35" s="2656"/>
      <c r="B35" s="2656"/>
      <c r="C35" s="1079" t="s">
        <v>648</v>
      </c>
      <c r="D35" s="1079" t="s">
        <v>519</v>
      </c>
      <c r="E35" s="1078"/>
    </row>
    <row r="36" spans="1:5" ht="15.75" thickTop="1">
      <c r="A36" s="1080" t="s">
        <v>392</v>
      </c>
      <c r="B36" s="1081" t="s">
        <v>65</v>
      </c>
      <c r="C36" s="1082">
        <v>5.1046511627906979</v>
      </c>
      <c r="D36" s="1083">
        <v>434</v>
      </c>
      <c r="E36" s="1078"/>
    </row>
    <row r="37" spans="1:5">
      <c r="A37" s="2658" t="s">
        <v>8</v>
      </c>
      <c r="B37" s="1084" t="s">
        <v>397</v>
      </c>
      <c r="C37" s="1085">
        <v>4.971659919028343</v>
      </c>
      <c r="D37" s="1086">
        <v>249</v>
      </c>
      <c r="E37" s="1078"/>
    </row>
    <row r="38" spans="1:5">
      <c r="A38" s="2658"/>
      <c r="B38" s="1084" t="s">
        <v>395</v>
      </c>
      <c r="C38" s="1085">
        <v>5.0937499999999991</v>
      </c>
      <c r="D38" s="1086">
        <v>97</v>
      </c>
      <c r="E38" s="1078"/>
    </row>
    <row r="39" spans="1:5">
      <c r="A39" s="2658"/>
      <c r="B39" s="1084" t="s">
        <v>393</v>
      </c>
      <c r="C39" s="1085">
        <v>5.2127659574468082</v>
      </c>
      <c r="D39" s="1086">
        <v>47</v>
      </c>
      <c r="E39" s="1078"/>
    </row>
    <row r="40" spans="1:5">
      <c r="A40" s="2658"/>
      <c r="B40" s="1084" t="s">
        <v>394</v>
      </c>
      <c r="C40" s="1085">
        <v>6.1142857142857139</v>
      </c>
      <c r="D40" s="1086">
        <v>36</v>
      </c>
      <c r="E40" s="1078"/>
    </row>
    <row r="41" spans="1:5">
      <c r="A41" s="2658"/>
      <c r="B41" s="1084" t="s">
        <v>396</v>
      </c>
      <c r="C41" s="1085">
        <v>3.8</v>
      </c>
      <c r="D41" s="1086">
        <v>5</v>
      </c>
      <c r="E41" s="1078"/>
    </row>
    <row r="42" spans="1:5">
      <c r="A42" s="2658" t="s">
        <v>9</v>
      </c>
      <c r="B42" s="1084" t="s">
        <v>11</v>
      </c>
      <c r="C42" s="1085">
        <v>5.1465968586387438</v>
      </c>
      <c r="D42" s="1086">
        <v>384</v>
      </c>
      <c r="E42" s="1078"/>
    </row>
    <row r="43" spans="1:5">
      <c r="A43" s="2658"/>
      <c r="B43" s="1084" t="s">
        <v>10</v>
      </c>
      <c r="C43" s="1085">
        <v>4.7708333333333339</v>
      </c>
      <c r="D43" s="1086">
        <v>50</v>
      </c>
      <c r="E43" s="1078"/>
    </row>
  </sheetData>
  <mergeCells count="12">
    <mergeCell ref="A34:B35"/>
    <mergeCell ref="C34:D34"/>
    <mergeCell ref="A37:A41"/>
    <mergeCell ref="A42:A43"/>
    <mergeCell ref="A27:A31"/>
    <mergeCell ref="A24:B25"/>
    <mergeCell ref="C24:D24"/>
    <mergeCell ref="A16:A20"/>
    <mergeCell ref="A2:B3"/>
    <mergeCell ref="C2:D2"/>
    <mergeCell ref="A5:A9"/>
    <mergeCell ref="C13:D13"/>
  </mergeCell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7030A0"/>
  </sheetPr>
  <dimension ref="A1:E36"/>
  <sheetViews>
    <sheetView workbookViewId="0">
      <selection activeCell="P7" sqref="P7"/>
    </sheetView>
  </sheetViews>
  <sheetFormatPr baseColWidth="10" defaultColWidth="8.7109375" defaultRowHeight="15"/>
  <cols>
    <col min="1" max="1" width="22.140625" customWidth="1"/>
    <col min="2" max="2" width="27.28515625" customWidth="1"/>
  </cols>
  <sheetData>
    <row r="1" spans="1:5" ht="15.75" thickTop="1">
      <c r="A1" s="2661" t="s">
        <v>183</v>
      </c>
      <c r="B1" s="2662"/>
      <c r="C1" s="2665" t="s">
        <v>1806</v>
      </c>
      <c r="D1" s="2666"/>
      <c r="E1" s="1664"/>
    </row>
    <row r="2" spans="1:5" ht="25.5" thickBot="1">
      <c r="A2" s="2663"/>
      <c r="B2" s="2664"/>
      <c r="C2" s="1665" t="s">
        <v>399</v>
      </c>
      <c r="D2" s="1666" t="s">
        <v>391</v>
      </c>
      <c r="E2" s="1664"/>
    </row>
    <row r="3" spans="1:5" ht="15.75" thickTop="1">
      <c r="A3" s="1667" t="s">
        <v>392</v>
      </c>
      <c r="B3" s="1668" t="s">
        <v>65</v>
      </c>
      <c r="C3" s="1669">
        <v>5.1647331786542878</v>
      </c>
      <c r="D3" s="1670">
        <v>434</v>
      </c>
      <c r="E3" s="1664"/>
    </row>
    <row r="4" spans="1:5">
      <c r="A4" s="2659" t="s">
        <v>8</v>
      </c>
      <c r="B4" s="1671" t="s">
        <v>397</v>
      </c>
      <c r="C4" s="1672">
        <v>5.2388663967611286</v>
      </c>
      <c r="D4" s="1673">
        <v>249</v>
      </c>
      <c r="E4" s="1664"/>
    </row>
    <row r="5" spans="1:5">
      <c r="A5" s="2659"/>
      <c r="B5" s="1671" t="s">
        <v>395</v>
      </c>
      <c r="C5" s="1672">
        <v>4.958333333333333</v>
      </c>
      <c r="D5" s="1673">
        <v>97</v>
      </c>
      <c r="E5" s="1664"/>
    </row>
    <row r="6" spans="1:5">
      <c r="A6" s="2659"/>
      <c r="B6" s="1671" t="s">
        <v>393</v>
      </c>
      <c r="C6" s="1672">
        <v>5.5319148936170208</v>
      </c>
      <c r="D6" s="1673">
        <v>47</v>
      </c>
      <c r="E6" s="1664"/>
    </row>
    <row r="7" spans="1:5">
      <c r="A7" s="2659"/>
      <c r="B7" s="1671" t="s">
        <v>394</v>
      </c>
      <c r="C7" s="1672">
        <v>4.7222222222222223</v>
      </c>
      <c r="D7" s="1673">
        <v>36</v>
      </c>
      <c r="E7" s="1664"/>
    </row>
    <row r="8" spans="1:5">
      <c r="A8" s="2659"/>
      <c r="B8" s="1671" t="s">
        <v>396</v>
      </c>
      <c r="C8" s="1672">
        <v>5.2</v>
      </c>
      <c r="D8" s="1673">
        <v>5</v>
      </c>
      <c r="E8" s="1664"/>
    </row>
    <row r="9" spans="1:5">
      <c r="A9" s="2659" t="s">
        <v>9</v>
      </c>
      <c r="B9" s="1671" t="s">
        <v>11</v>
      </c>
      <c r="C9" s="1672">
        <v>5.2015706806282775</v>
      </c>
      <c r="D9" s="1673">
        <v>384</v>
      </c>
      <c r="E9" s="1664"/>
    </row>
    <row r="10" spans="1:5">
      <c r="A10" s="2659"/>
      <c r="B10" s="1671" t="s">
        <v>10</v>
      </c>
      <c r="C10" s="1672">
        <v>4.8775510204081609</v>
      </c>
      <c r="D10" s="1673">
        <v>50</v>
      </c>
      <c r="E10" s="1664"/>
    </row>
    <row r="11" spans="1:5">
      <c r="A11" s="2659" t="s">
        <v>521</v>
      </c>
      <c r="B11" s="1671" t="s">
        <v>12</v>
      </c>
      <c r="C11" s="1672">
        <v>5.4782608695652169</v>
      </c>
      <c r="D11" s="1673">
        <v>23</v>
      </c>
      <c r="E11" s="1664"/>
    </row>
    <row r="12" spans="1:5" ht="48">
      <c r="A12" s="2659"/>
      <c r="B12" s="1671" t="s">
        <v>13</v>
      </c>
      <c r="C12" s="1672">
        <v>5.147058823529413</v>
      </c>
      <c r="D12" s="1673">
        <v>410</v>
      </c>
      <c r="E12" s="1664"/>
    </row>
    <row r="13" spans="1:5">
      <c r="A13" s="2659" t="s">
        <v>14</v>
      </c>
      <c r="B13" s="1671" t="s">
        <v>15</v>
      </c>
      <c r="C13" s="1672">
        <v>5.2238805970149249</v>
      </c>
      <c r="D13" s="1673">
        <v>68</v>
      </c>
      <c r="E13" s="1664"/>
    </row>
    <row r="14" spans="1:5" ht="24">
      <c r="A14" s="2659"/>
      <c r="B14" s="1671" t="s">
        <v>16</v>
      </c>
      <c r="C14" s="1672">
        <v>5.4135338345864632</v>
      </c>
      <c r="D14" s="1673">
        <v>134</v>
      </c>
      <c r="E14" s="1664"/>
    </row>
    <row r="15" spans="1:5">
      <c r="A15" s="2659"/>
      <c r="B15" s="1671" t="s">
        <v>17</v>
      </c>
      <c r="C15" s="1672">
        <v>5.0826446280991719</v>
      </c>
      <c r="D15" s="1673">
        <v>121</v>
      </c>
      <c r="E15" s="1664"/>
    </row>
    <row r="16" spans="1:5">
      <c r="A16" s="2659"/>
      <c r="B16" s="1671" t="s">
        <v>18</v>
      </c>
      <c r="C16" s="1672">
        <v>4.9181818181818198</v>
      </c>
      <c r="D16" s="1673">
        <v>111</v>
      </c>
      <c r="E16" s="1664"/>
    </row>
    <row r="17" spans="1:5">
      <c r="A17" s="2659" t="s">
        <v>525</v>
      </c>
      <c r="B17" s="1671" t="s">
        <v>223</v>
      </c>
      <c r="C17" s="1672">
        <v>4.9668246445497619</v>
      </c>
      <c r="D17" s="1673">
        <v>211</v>
      </c>
      <c r="E17" s="1664"/>
    </row>
    <row r="18" spans="1:5">
      <c r="A18" s="2659"/>
      <c r="B18" s="1671" t="s">
        <v>27</v>
      </c>
      <c r="C18" s="1672">
        <v>5.621951219512197</v>
      </c>
      <c r="D18" s="1673">
        <v>164</v>
      </c>
      <c r="E18" s="1664"/>
    </row>
    <row r="19" spans="1:5">
      <c r="A19" s="2659"/>
      <c r="B19" s="1671" t="s">
        <v>526</v>
      </c>
      <c r="C19" s="1672">
        <v>4.5531914893617023</v>
      </c>
      <c r="D19" s="1673">
        <v>47</v>
      </c>
      <c r="E19" s="1664"/>
    </row>
    <row r="20" spans="1:5">
      <c r="A20" s="2659"/>
      <c r="B20" s="1671" t="s">
        <v>527</v>
      </c>
      <c r="C20" s="1672">
        <v>4.6666666666666661</v>
      </c>
      <c r="D20" s="1673">
        <v>9</v>
      </c>
      <c r="E20" s="1664"/>
    </row>
    <row r="21" spans="1:5">
      <c r="A21" s="2659" t="s">
        <v>24</v>
      </c>
      <c r="B21" s="1671" t="s">
        <v>27</v>
      </c>
      <c r="C21" s="1672">
        <v>5.2506887052341646</v>
      </c>
      <c r="D21" s="1673">
        <v>364</v>
      </c>
      <c r="E21" s="1664"/>
    </row>
    <row r="22" spans="1:5">
      <c r="A22" s="2659"/>
      <c r="B22" s="1671" t="s">
        <v>26</v>
      </c>
      <c r="C22" s="1672">
        <v>4.5102040816326525</v>
      </c>
      <c r="D22" s="1673">
        <v>50</v>
      </c>
      <c r="E22" s="1664"/>
    </row>
    <row r="23" spans="1:5">
      <c r="A23" s="2659"/>
      <c r="B23" s="1671" t="s">
        <v>25</v>
      </c>
      <c r="C23" s="1672">
        <v>5.2105263157894735</v>
      </c>
      <c r="D23" s="1673">
        <v>20</v>
      </c>
      <c r="E23" s="1664"/>
    </row>
    <row r="24" spans="1:5">
      <c r="A24" s="2659" t="s">
        <v>1799</v>
      </c>
      <c r="B24" s="1671" t="s">
        <v>29</v>
      </c>
      <c r="C24" s="1672">
        <v>4.7804878048780459</v>
      </c>
      <c r="D24" s="1673">
        <v>207</v>
      </c>
      <c r="E24" s="1664"/>
    </row>
    <row r="25" spans="1:5">
      <c r="A25" s="2659"/>
      <c r="B25" s="1671" t="s">
        <v>30</v>
      </c>
      <c r="C25" s="1672">
        <v>5.125</v>
      </c>
      <c r="D25" s="1673">
        <v>16</v>
      </c>
      <c r="E25" s="1664"/>
    </row>
    <row r="26" spans="1:5">
      <c r="A26" s="2659"/>
      <c r="B26" s="1671" t="s">
        <v>31</v>
      </c>
      <c r="C26" s="1672">
        <v>5.5428571428571427</v>
      </c>
      <c r="D26" s="1673">
        <v>211</v>
      </c>
      <c r="E26" s="1664"/>
    </row>
    <row r="27" spans="1:5">
      <c r="A27" s="2659" t="s">
        <v>523</v>
      </c>
      <c r="B27" s="1671" t="s">
        <v>34</v>
      </c>
      <c r="C27" s="1672">
        <v>5.180147058823529</v>
      </c>
      <c r="D27" s="1673">
        <v>272</v>
      </c>
      <c r="E27" s="1664"/>
    </row>
    <row r="28" spans="1:5">
      <c r="A28" s="2659"/>
      <c r="B28" s="1671" t="s">
        <v>33</v>
      </c>
      <c r="C28" s="1672">
        <v>5.1383647798742125</v>
      </c>
      <c r="D28" s="1673">
        <v>159</v>
      </c>
      <c r="E28" s="1664"/>
    </row>
    <row r="29" spans="1:5">
      <c r="A29" s="2659" t="s">
        <v>517</v>
      </c>
      <c r="B29" s="1671" t="s">
        <v>39</v>
      </c>
      <c r="C29" s="1672">
        <v>5.0925925925925917</v>
      </c>
      <c r="D29" s="1673">
        <v>271</v>
      </c>
      <c r="E29" s="1664"/>
    </row>
    <row r="30" spans="1:5">
      <c r="A30" s="2659"/>
      <c r="B30" s="1671" t="s">
        <v>1665</v>
      </c>
      <c r="C30" s="1672">
        <v>5.5116279069767442</v>
      </c>
      <c r="D30" s="1673">
        <v>86</v>
      </c>
      <c r="E30" s="1664"/>
    </row>
    <row r="31" spans="1:5" ht="24">
      <c r="A31" s="2659"/>
      <c r="B31" s="1671" t="s">
        <v>1666</v>
      </c>
      <c r="C31" s="1672">
        <v>5.085106382978724</v>
      </c>
      <c r="D31" s="1673">
        <v>48</v>
      </c>
      <c r="E31" s="1664"/>
    </row>
    <row r="32" spans="1:5">
      <c r="A32" s="2659"/>
      <c r="B32" s="1671" t="s">
        <v>1667</v>
      </c>
      <c r="C32" s="1672">
        <v>5.0416666666666661</v>
      </c>
      <c r="D32" s="1673">
        <v>24</v>
      </c>
      <c r="E32" s="1664"/>
    </row>
    <row r="33" spans="1:5">
      <c r="A33" s="2659"/>
      <c r="B33" s="1671" t="s">
        <v>1668</v>
      </c>
      <c r="C33" s="1672">
        <v>4.25</v>
      </c>
      <c r="D33" s="1673">
        <v>5</v>
      </c>
      <c r="E33" s="1664"/>
    </row>
    <row r="34" spans="1:5">
      <c r="A34" s="2659" t="s">
        <v>524</v>
      </c>
      <c r="B34" s="1671" t="s">
        <v>40</v>
      </c>
      <c r="C34" s="1672">
        <v>5.0778443113772456</v>
      </c>
      <c r="D34" s="1673">
        <v>167</v>
      </c>
      <c r="E34" s="1664"/>
    </row>
    <row r="35" spans="1:5">
      <c r="A35" s="2659"/>
      <c r="B35" s="1671" t="s">
        <v>41</v>
      </c>
      <c r="C35" s="1672">
        <v>5.1605839416058386</v>
      </c>
      <c r="D35" s="1673">
        <v>137</v>
      </c>
      <c r="E35" s="1664"/>
    </row>
    <row r="36" spans="1:5" ht="15.75" thickBot="1">
      <c r="A36" s="2660"/>
      <c r="B36" s="1674" t="s">
        <v>42</v>
      </c>
      <c r="C36" s="1675">
        <v>5.2834645669291307</v>
      </c>
      <c r="D36" s="1676">
        <v>128</v>
      </c>
      <c r="E36" s="1664"/>
    </row>
  </sheetData>
  <mergeCells count="12">
    <mergeCell ref="A34:A36"/>
    <mergeCell ref="A1:B2"/>
    <mergeCell ref="C1:D1"/>
    <mergeCell ref="A4:A8"/>
    <mergeCell ref="A9:A10"/>
    <mergeCell ref="A11:A12"/>
    <mergeCell ref="A13:A16"/>
    <mergeCell ref="A17:A20"/>
    <mergeCell ref="A21:A23"/>
    <mergeCell ref="A24:A26"/>
    <mergeCell ref="A27:A28"/>
    <mergeCell ref="A29:A33"/>
  </mergeCell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7030A0"/>
  </sheetPr>
  <dimension ref="A1:G283"/>
  <sheetViews>
    <sheetView workbookViewId="0">
      <selection activeCell="T24" sqref="T24"/>
    </sheetView>
  </sheetViews>
  <sheetFormatPr baseColWidth="10" defaultColWidth="8.7109375" defaultRowHeight="15"/>
  <cols>
    <col min="2" max="2" width="40.7109375" customWidth="1"/>
  </cols>
  <sheetData>
    <row r="1" spans="1:7" ht="15.75" thickBot="1">
      <c r="A1" s="2667" t="s">
        <v>1807</v>
      </c>
      <c r="B1" s="2667"/>
      <c r="C1" s="2667"/>
      <c r="D1" s="2667"/>
      <c r="E1" s="2667"/>
      <c r="F1" s="2667"/>
      <c r="G1" s="1677"/>
    </row>
    <row r="2" spans="1:7" ht="38.25" thickTop="1" thickBot="1">
      <c r="A2" s="2668" t="s">
        <v>183</v>
      </c>
      <c r="B2" s="2669"/>
      <c r="C2" s="1678" t="s">
        <v>1669</v>
      </c>
      <c r="D2" s="1679" t="s">
        <v>1670</v>
      </c>
      <c r="E2" s="1679" t="s">
        <v>1671</v>
      </c>
      <c r="F2" s="1680" t="s">
        <v>1672</v>
      </c>
      <c r="G2" s="1677"/>
    </row>
    <row r="3" spans="1:7" ht="15.75" thickTop="1">
      <c r="A3" s="2670" t="s">
        <v>1673</v>
      </c>
      <c r="B3" s="1681" t="s">
        <v>65</v>
      </c>
      <c r="C3" s="1682">
        <v>155</v>
      </c>
      <c r="D3" s="1683">
        <v>35.714285714285715</v>
      </c>
      <c r="E3" s="1683">
        <v>35.714285714285715</v>
      </c>
      <c r="F3" s="1684">
        <v>35.714285714285715</v>
      </c>
      <c r="G3" s="1677"/>
    </row>
    <row r="4" spans="1:7" ht="36">
      <c r="A4" s="2671"/>
      <c r="B4" s="1685" t="s">
        <v>1808</v>
      </c>
      <c r="C4" s="1686">
        <v>1</v>
      </c>
      <c r="D4" s="1687">
        <v>0.2304147465437788</v>
      </c>
      <c r="E4" s="1687">
        <v>0.2304147465437788</v>
      </c>
      <c r="F4" s="1688">
        <v>35.944700460829495</v>
      </c>
      <c r="G4" s="1677"/>
    </row>
    <row r="5" spans="1:7" ht="36">
      <c r="A5" s="2671"/>
      <c r="B5" s="1685" t="s">
        <v>1809</v>
      </c>
      <c r="C5" s="1686">
        <v>1</v>
      </c>
      <c r="D5" s="1687">
        <v>0.2304147465437788</v>
      </c>
      <c r="E5" s="1687">
        <v>0.2304147465437788</v>
      </c>
      <c r="F5" s="1688">
        <v>36.175115207373274</v>
      </c>
      <c r="G5" s="1677"/>
    </row>
    <row r="6" spans="1:7" ht="36">
      <c r="A6" s="2671"/>
      <c r="B6" s="1685" t="s">
        <v>1810</v>
      </c>
      <c r="C6" s="1686">
        <v>1</v>
      </c>
      <c r="D6" s="1687">
        <v>0.2304147465437788</v>
      </c>
      <c r="E6" s="1687">
        <v>0.2304147465437788</v>
      </c>
      <c r="F6" s="1688">
        <v>36.405529953917046</v>
      </c>
      <c r="G6" s="1677"/>
    </row>
    <row r="7" spans="1:7" ht="24">
      <c r="A7" s="2671"/>
      <c r="B7" s="1685" t="s">
        <v>1811</v>
      </c>
      <c r="C7" s="1686">
        <v>1</v>
      </c>
      <c r="D7" s="1687">
        <v>0.2304147465437788</v>
      </c>
      <c r="E7" s="1687">
        <v>0.2304147465437788</v>
      </c>
      <c r="F7" s="1688">
        <v>36.635944700460833</v>
      </c>
      <c r="G7" s="1677"/>
    </row>
    <row r="8" spans="1:7" ht="24">
      <c r="A8" s="2671"/>
      <c r="B8" s="1685" t="s">
        <v>1812</v>
      </c>
      <c r="C8" s="1686">
        <v>1</v>
      </c>
      <c r="D8" s="1687">
        <v>0.2304147465437788</v>
      </c>
      <c r="E8" s="1687">
        <v>0.2304147465437788</v>
      </c>
      <c r="F8" s="1688">
        <v>36.866359447004612</v>
      </c>
      <c r="G8" s="1677"/>
    </row>
    <row r="9" spans="1:7" ht="36">
      <c r="A9" s="2671"/>
      <c r="B9" s="1685" t="s">
        <v>1813</v>
      </c>
      <c r="C9" s="1686">
        <v>1</v>
      </c>
      <c r="D9" s="1687">
        <v>0.2304147465437788</v>
      </c>
      <c r="E9" s="1687">
        <v>0.2304147465437788</v>
      </c>
      <c r="F9" s="1688">
        <v>37.096774193548384</v>
      </c>
      <c r="G9" s="1677"/>
    </row>
    <row r="10" spans="1:7" ht="24">
      <c r="A10" s="2671"/>
      <c r="B10" s="1685" t="s">
        <v>1814</v>
      </c>
      <c r="C10" s="1686">
        <v>1</v>
      </c>
      <c r="D10" s="1687">
        <v>0.2304147465437788</v>
      </c>
      <c r="E10" s="1687">
        <v>0.2304147465437788</v>
      </c>
      <c r="F10" s="1688">
        <v>37.327188940092164</v>
      </c>
      <c r="G10" s="1677"/>
    </row>
    <row r="11" spans="1:7" ht="36">
      <c r="A11" s="2671"/>
      <c r="B11" s="1685" t="s">
        <v>1815</v>
      </c>
      <c r="C11" s="1686">
        <v>1</v>
      </c>
      <c r="D11" s="1687">
        <v>0.2304147465437788</v>
      </c>
      <c r="E11" s="1687">
        <v>0.2304147465437788</v>
      </c>
      <c r="F11" s="1688">
        <v>37.557603686635943</v>
      </c>
      <c r="G11" s="1677"/>
    </row>
    <row r="12" spans="1:7" ht="24">
      <c r="A12" s="2671"/>
      <c r="B12" s="1685" t="s">
        <v>1816</v>
      </c>
      <c r="C12" s="1686">
        <v>1</v>
      </c>
      <c r="D12" s="1687">
        <v>0.2304147465437788</v>
      </c>
      <c r="E12" s="1687">
        <v>0.2304147465437788</v>
      </c>
      <c r="F12" s="1688">
        <v>37.788018433179722</v>
      </c>
      <c r="G12" s="1677"/>
    </row>
    <row r="13" spans="1:7" ht="36">
      <c r="A13" s="2671"/>
      <c r="B13" s="1685" t="s">
        <v>1817</v>
      </c>
      <c r="C13" s="1686">
        <v>1</v>
      </c>
      <c r="D13" s="1687">
        <v>0.2304147465437788</v>
      </c>
      <c r="E13" s="1687">
        <v>0.2304147465437788</v>
      </c>
      <c r="F13" s="1688">
        <v>38.018433179723502</v>
      </c>
      <c r="G13" s="1677"/>
    </row>
    <row r="14" spans="1:7" ht="24">
      <c r="A14" s="2671"/>
      <c r="B14" s="1685" t="s">
        <v>1818</v>
      </c>
      <c r="C14" s="1686">
        <v>1</v>
      </c>
      <c r="D14" s="1687">
        <v>0.2304147465437788</v>
      </c>
      <c r="E14" s="1687">
        <v>0.2304147465437788</v>
      </c>
      <c r="F14" s="1688">
        <v>38.248847926267281</v>
      </c>
      <c r="G14" s="1677"/>
    </row>
    <row r="15" spans="1:7">
      <c r="A15" s="2671"/>
      <c r="B15" s="1685" t="s">
        <v>1819</v>
      </c>
      <c r="C15" s="1686">
        <v>1</v>
      </c>
      <c r="D15" s="1687">
        <v>0.2304147465437788</v>
      </c>
      <c r="E15" s="1687">
        <v>0.2304147465437788</v>
      </c>
      <c r="F15" s="1688">
        <v>38.47926267281106</v>
      </c>
      <c r="G15" s="1677"/>
    </row>
    <row r="16" spans="1:7" ht="36">
      <c r="A16" s="2671"/>
      <c r="B16" s="1685" t="s">
        <v>1820</v>
      </c>
      <c r="C16" s="1686">
        <v>1</v>
      </c>
      <c r="D16" s="1687">
        <v>0.2304147465437788</v>
      </c>
      <c r="E16" s="1687">
        <v>0.2304147465437788</v>
      </c>
      <c r="F16" s="1688">
        <v>38.70967741935484</v>
      </c>
      <c r="G16" s="1677"/>
    </row>
    <row r="17" spans="1:7">
      <c r="A17" s="2671"/>
      <c r="B17" s="1685" t="s">
        <v>1821</v>
      </c>
      <c r="C17" s="1686">
        <v>1</v>
      </c>
      <c r="D17" s="1687">
        <v>0.2304147465437788</v>
      </c>
      <c r="E17" s="1687">
        <v>0.2304147465437788</v>
      </c>
      <c r="F17" s="1688">
        <v>38.940092165898612</v>
      </c>
      <c r="G17" s="1677"/>
    </row>
    <row r="18" spans="1:7" ht="36">
      <c r="A18" s="2671"/>
      <c r="B18" s="1685" t="s">
        <v>1822</v>
      </c>
      <c r="C18" s="1686">
        <v>1</v>
      </c>
      <c r="D18" s="1687">
        <v>0.2304147465437788</v>
      </c>
      <c r="E18" s="1687">
        <v>0.2304147465437788</v>
      </c>
      <c r="F18" s="1688">
        <v>39.170506912442399</v>
      </c>
      <c r="G18" s="1677"/>
    </row>
    <row r="19" spans="1:7" ht="24">
      <c r="A19" s="2671"/>
      <c r="B19" s="1685" t="s">
        <v>1823</v>
      </c>
      <c r="C19" s="1686">
        <v>1</v>
      </c>
      <c r="D19" s="1687">
        <v>0.2304147465437788</v>
      </c>
      <c r="E19" s="1687">
        <v>0.2304147465437788</v>
      </c>
      <c r="F19" s="1688">
        <v>39.400921658986178</v>
      </c>
      <c r="G19" s="1677"/>
    </row>
    <row r="20" spans="1:7" ht="24">
      <c r="A20" s="2671"/>
      <c r="B20" s="1685" t="s">
        <v>1824</v>
      </c>
      <c r="C20" s="1686">
        <v>1</v>
      </c>
      <c r="D20" s="1687">
        <v>0.2304147465437788</v>
      </c>
      <c r="E20" s="1687">
        <v>0.2304147465437788</v>
      </c>
      <c r="F20" s="1688">
        <v>39.631336405529957</v>
      </c>
      <c r="G20" s="1677"/>
    </row>
    <row r="21" spans="1:7">
      <c r="A21" s="2671"/>
      <c r="B21" s="1685" t="s">
        <v>1825</v>
      </c>
      <c r="C21" s="1686">
        <v>1</v>
      </c>
      <c r="D21" s="1687">
        <v>0.2304147465437788</v>
      </c>
      <c r="E21" s="1687">
        <v>0.2304147465437788</v>
      </c>
      <c r="F21" s="1688">
        <v>39.86175115207373</v>
      </c>
      <c r="G21" s="1677"/>
    </row>
    <row r="22" spans="1:7">
      <c r="A22" s="2671"/>
      <c r="B22" s="1685" t="s">
        <v>1826</v>
      </c>
      <c r="C22" s="1686">
        <v>1</v>
      </c>
      <c r="D22" s="1687">
        <v>0.2304147465437788</v>
      </c>
      <c r="E22" s="1687">
        <v>0.2304147465437788</v>
      </c>
      <c r="F22" s="1688">
        <v>40.092165898617509</v>
      </c>
      <c r="G22" s="1677"/>
    </row>
    <row r="23" spans="1:7" ht="36">
      <c r="A23" s="2671"/>
      <c r="B23" s="1685" t="s">
        <v>1827</v>
      </c>
      <c r="C23" s="1686">
        <v>1</v>
      </c>
      <c r="D23" s="1687">
        <v>0.2304147465437788</v>
      </c>
      <c r="E23" s="1687">
        <v>0.2304147465437788</v>
      </c>
      <c r="F23" s="1688">
        <v>40.322580645161288</v>
      </c>
      <c r="G23" s="1677"/>
    </row>
    <row r="24" spans="1:7" ht="24">
      <c r="A24" s="2671"/>
      <c r="B24" s="1685" t="s">
        <v>1828</v>
      </c>
      <c r="C24" s="1686">
        <v>1</v>
      </c>
      <c r="D24" s="1687">
        <v>0.2304147465437788</v>
      </c>
      <c r="E24" s="1687">
        <v>0.2304147465437788</v>
      </c>
      <c r="F24" s="1688">
        <v>40.552995391705068</v>
      </c>
      <c r="G24" s="1677"/>
    </row>
    <row r="25" spans="1:7" ht="36">
      <c r="A25" s="2671"/>
      <c r="B25" s="1685" t="s">
        <v>1829</v>
      </c>
      <c r="C25" s="1686">
        <v>1</v>
      </c>
      <c r="D25" s="1687">
        <v>0.2304147465437788</v>
      </c>
      <c r="E25" s="1687">
        <v>0.2304147465437788</v>
      </c>
      <c r="F25" s="1688">
        <v>40.783410138248847</v>
      </c>
      <c r="G25" s="1677"/>
    </row>
    <row r="26" spans="1:7" ht="24">
      <c r="A26" s="2671"/>
      <c r="B26" s="1685" t="s">
        <v>1830</v>
      </c>
      <c r="C26" s="1686">
        <v>1</v>
      </c>
      <c r="D26" s="1687">
        <v>0.2304147465437788</v>
      </c>
      <c r="E26" s="1687">
        <v>0.2304147465437788</v>
      </c>
      <c r="F26" s="1688">
        <v>41.013824884792626</v>
      </c>
      <c r="G26" s="1677"/>
    </row>
    <row r="27" spans="1:7">
      <c r="A27" s="2671"/>
      <c r="B27" s="1685" t="s">
        <v>1831</v>
      </c>
      <c r="C27" s="1686">
        <v>1</v>
      </c>
      <c r="D27" s="1687">
        <v>0.2304147465437788</v>
      </c>
      <c r="E27" s="1687">
        <v>0.2304147465437788</v>
      </c>
      <c r="F27" s="1688">
        <v>41.244239631336406</v>
      </c>
      <c r="G27" s="1677"/>
    </row>
    <row r="28" spans="1:7">
      <c r="A28" s="2671"/>
      <c r="B28" s="1685" t="s">
        <v>1832</v>
      </c>
      <c r="C28" s="1686">
        <v>1</v>
      </c>
      <c r="D28" s="1687">
        <v>0.2304147465437788</v>
      </c>
      <c r="E28" s="1687">
        <v>0.2304147465437788</v>
      </c>
      <c r="F28" s="1688">
        <v>41.474654377880185</v>
      </c>
      <c r="G28" s="1677"/>
    </row>
    <row r="29" spans="1:7" ht="36">
      <c r="A29" s="2671"/>
      <c r="B29" s="1685" t="s">
        <v>1833</v>
      </c>
      <c r="C29" s="1686">
        <v>1</v>
      </c>
      <c r="D29" s="1687">
        <v>0.2304147465437788</v>
      </c>
      <c r="E29" s="1687">
        <v>0.2304147465437788</v>
      </c>
      <c r="F29" s="1688">
        <v>41.705069124423964</v>
      </c>
      <c r="G29" s="1677"/>
    </row>
    <row r="30" spans="1:7" ht="36">
      <c r="A30" s="2671"/>
      <c r="B30" s="1685" t="s">
        <v>1834</v>
      </c>
      <c r="C30" s="1686">
        <v>1</v>
      </c>
      <c r="D30" s="1687">
        <v>0.2304147465437788</v>
      </c>
      <c r="E30" s="1687">
        <v>0.2304147465437788</v>
      </c>
      <c r="F30" s="1688">
        <v>41.935483870967744</v>
      </c>
      <c r="G30" s="1677"/>
    </row>
    <row r="31" spans="1:7" ht="36">
      <c r="A31" s="2671"/>
      <c r="B31" s="1685" t="s">
        <v>1835</v>
      </c>
      <c r="C31" s="1686">
        <v>1</v>
      </c>
      <c r="D31" s="1687">
        <v>0.2304147465437788</v>
      </c>
      <c r="E31" s="1687">
        <v>0.2304147465437788</v>
      </c>
      <c r="F31" s="1688">
        <v>42.165898617511523</v>
      </c>
      <c r="G31" s="1677"/>
    </row>
    <row r="32" spans="1:7" ht="36">
      <c r="A32" s="2671"/>
      <c r="B32" s="1685" t="s">
        <v>1836</v>
      </c>
      <c r="C32" s="1686">
        <v>1</v>
      </c>
      <c r="D32" s="1687">
        <v>0.2304147465437788</v>
      </c>
      <c r="E32" s="1687">
        <v>0.2304147465437788</v>
      </c>
      <c r="F32" s="1688">
        <v>42.396313364055302</v>
      </c>
      <c r="G32" s="1677"/>
    </row>
    <row r="33" spans="1:7" ht="36">
      <c r="A33" s="2671"/>
      <c r="B33" s="1685" t="s">
        <v>1837</v>
      </c>
      <c r="C33" s="1686">
        <v>1</v>
      </c>
      <c r="D33" s="1687">
        <v>0.2304147465437788</v>
      </c>
      <c r="E33" s="1687">
        <v>0.2304147465437788</v>
      </c>
      <c r="F33" s="1688">
        <v>42.626728110599075</v>
      </c>
      <c r="G33" s="1677"/>
    </row>
    <row r="34" spans="1:7" ht="36">
      <c r="A34" s="2671"/>
      <c r="B34" s="1685" t="s">
        <v>1838</v>
      </c>
      <c r="C34" s="1686">
        <v>1</v>
      </c>
      <c r="D34" s="1687">
        <v>0.2304147465437788</v>
      </c>
      <c r="E34" s="1687">
        <v>0.2304147465437788</v>
      </c>
      <c r="F34" s="1688">
        <v>42.857142857142854</v>
      </c>
      <c r="G34" s="1677"/>
    </row>
    <row r="35" spans="1:7" ht="24">
      <c r="A35" s="2671"/>
      <c r="B35" s="1685" t="s">
        <v>1839</v>
      </c>
      <c r="C35" s="1686">
        <v>1</v>
      </c>
      <c r="D35" s="1687">
        <v>0.2304147465437788</v>
      </c>
      <c r="E35" s="1687">
        <v>0.2304147465437788</v>
      </c>
      <c r="F35" s="1688">
        <v>43.087557603686641</v>
      </c>
      <c r="G35" s="1677"/>
    </row>
    <row r="36" spans="1:7" ht="36">
      <c r="A36" s="2671"/>
      <c r="B36" s="1685" t="s">
        <v>1840</v>
      </c>
      <c r="C36" s="1686">
        <v>1</v>
      </c>
      <c r="D36" s="1687">
        <v>0.2304147465437788</v>
      </c>
      <c r="E36" s="1687">
        <v>0.2304147465437788</v>
      </c>
      <c r="F36" s="1688">
        <v>43.317972350230413</v>
      </c>
      <c r="G36" s="1677"/>
    </row>
    <row r="37" spans="1:7" ht="36">
      <c r="A37" s="2671"/>
      <c r="B37" s="1685" t="s">
        <v>1841</v>
      </c>
      <c r="C37" s="1686">
        <v>1</v>
      </c>
      <c r="D37" s="1687">
        <v>0.2304147465437788</v>
      </c>
      <c r="E37" s="1687">
        <v>0.2304147465437788</v>
      </c>
      <c r="F37" s="1688">
        <v>43.548387096774192</v>
      </c>
      <c r="G37" s="1677"/>
    </row>
    <row r="38" spans="1:7" ht="36">
      <c r="A38" s="2671"/>
      <c r="B38" s="1685" t="s">
        <v>1842</v>
      </c>
      <c r="C38" s="1686">
        <v>1</v>
      </c>
      <c r="D38" s="1687">
        <v>0.2304147465437788</v>
      </c>
      <c r="E38" s="1687">
        <v>0.2304147465437788</v>
      </c>
      <c r="F38" s="1688">
        <v>43.778801843317972</v>
      </c>
      <c r="G38" s="1677"/>
    </row>
    <row r="39" spans="1:7" ht="36">
      <c r="A39" s="2671"/>
      <c r="B39" s="1685" t="s">
        <v>1843</v>
      </c>
      <c r="C39" s="1686">
        <v>1</v>
      </c>
      <c r="D39" s="1687">
        <v>0.2304147465437788</v>
      </c>
      <c r="E39" s="1687">
        <v>0.2304147465437788</v>
      </c>
      <c r="F39" s="1688">
        <v>44.009216589861751</v>
      </c>
      <c r="G39" s="1677"/>
    </row>
    <row r="40" spans="1:7" ht="36">
      <c r="A40" s="2671"/>
      <c r="B40" s="1685" t="s">
        <v>1844</v>
      </c>
      <c r="C40" s="1686">
        <v>1</v>
      </c>
      <c r="D40" s="1687">
        <v>0.2304147465437788</v>
      </c>
      <c r="E40" s="1687">
        <v>0.2304147465437788</v>
      </c>
      <c r="F40" s="1688">
        <v>44.23963133640553</v>
      </c>
      <c r="G40" s="1677"/>
    </row>
    <row r="41" spans="1:7" ht="24">
      <c r="A41" s="2671"/>
      <c r="B41" s="1685" t="s">
        <v>1845</v>
      </c>
      <c r="C41" s="1686">
        <v>1</v>
      </c>
      <c r="D41" s="1687">
        <v>0.2304147465437788</v>
      </c>
      <c r="E41" s="1687">
        <v>0.2304147465437788</v>
      </c>
      <c r="F41" s="1688">
        <v>44.47004608294931</v>
      </c>
      <c r="G41" s="1677"/>
    </row>
    <row r="42" spans="1:7" ht="36">
      <c r="A42" s="2671"/>
      <c r="B42" s="1685" t="s">
        <v>1846</v>
      </c>
      <c r="C42" s="1686">
        <v>1</v>
      </c>
      <c r="D42" s="1687">
        <v>0.2304147465437788</v>
      </c>
      <c r="E42" s="1687">
        <v>0.2304147465437788</v>
      </c>
      <c r="F42" s="1688">
        <v>44.700460829493089</v>
      </c>
      <c r="G42" s="1677"/>
    </row>
    <row r="43" spans="1:7" ht="36">
      <c r="A43" s="2671"/>
      <c r="B43" s="1685" t="s">
        <v>1847</v>
      </c>
      <c r="C43" s="1686">
        <v>1</v>
      </c>
      <c r="D43" s="1687">
        <v>0.2304147465437788</v>
      </c>
      <c r="E43" s="1687">
        <v>0.2304147465437788</v>
      </c>
      <c r="F43" s="1688">
        <v>44.930875576036868</v>
      </c>
      <c r="G43" s="1677"/>
    </row>
    <row r="44" spans="1:7" ht="24">
      <c r="A44" s="2671"/>
      <c r="B44" s="1685" t="s">
        <v>1848</v>
      </c>
      <c r="C44" s="1686">
        <v>1</v>
      </c>
      <c r="D44" s="1687">
        <v>0.2304147465437788</v>
      </c>
      <c r="E44" s="1687">
        <v>0.2304147465437788</v>
      </c>
      <c r="F44" s="1688">
        <v>45.161290322580641</v>
      </c>
      <c r="G44" s="1677"/>
    </row>
    <row r="45" spans="1:7" ht="24">
      <c r="A45" s="2671"/>
      <c r="B45" s="1685" t="s">
        <v>1849</v>
      </c>
      <c r="C45" s="1686">
        <v>1</v>
      </c>
      <c r="D45" s="1687">
        <v>0.2304147465437788</v>
      </c>
      <c r="E45" s="1687">
        <v>0.2304147465437788</v>
      </c>
      <c r="F45" s="1688">
        <v>45.39170506912442</v>
      </c>
      <c r="G45" s="1677"/>
    </row>
    <row r="46" spans="1:7" ht="36">
      <c r="A46" s="2671"/>
      <c r="B46" s="1685" t="s">
        <v>1850</v>
      </c>
      <c r="C46" s="1686">
        <v>1</v>
      </c>
      <c r="D46" s="1687">
        <v>0.2304147465437788</v>
      </c>
      <c r="E46" s="1687">
        <v>0.2304147465437788</v>
      </c>
      <c r="F46" s="1688">
        <v>45.622119815668206</v>
      </c>
      <c r="G46" s="1677"/>
    </row>
    <row r="47" spans="1:7" ht="36">
      <c r="A47" s="2671"/>
      <c r="B47" s="1685" t="s">
        <v>1851</v>
      </c>
      <c r="C47" s="1686">
        <v>1</v>
      </c>
      <c r="D47" s="1687">
        <v>0.2304147465437788</v>
      </c>
      <c r="E47" s="1687">
        <v>0.2304147465437788</v>
      </c>
      <c r="F47" s="1688">
        <v>45.852534562211986</v>
      </c>
      <c r="G47" s="1677"/>
    </row>
    <row r="48" spans="1:7" ht="36">
      <c r="A48" s="2671"/>
      <c r="B48" s="1685" t="s">
        <v>1852</v>
      </c>
      <c r="C48" s="1686">
        <v>1</v>
      </c>
      <c r="D48" s="1687">
        <v>0.2304147465437788</v>
      </c>
      <c r="E48" s="1687">
        <v>0.2304147465437788</v>
      </c>
      <c r="F48" s="1688">
        <v>46.082949308755758</v>
      </c>
      <c r="G48" s="1677"/>
    </row>
    <row r="49" spans="1:7" ht="36">
      <c r="A49" s="2671"/>
      <c r="B49" s="1685" t="s">
        <v>1853</v>
      </c>
      <c r="C49" s="1686">
        <v>1</v>
      </c>
      <c r="D49" s="1687">
        <v>0.2304147465437788</v>
      </c>
      <c r="E49" s="1687">
        <v>0.2304147465437788</v>
      </c>
      <c r="F49" s="1688">
        <v>46.313364055299537</v>
      </c>
      <c r="G49" s="1677"/>
    </row>
    <row r="50" spans="1:7" ht="36">
      <c r="A50" s="2671"/>
      <c r="B50" s="1685" t="s">
        <v>1854</v>
      </c>
      <c r="C50" s="1686">
        <v>1</v>
      </c>
      <c r="D50" s="1687">
        <v>0.2304147465437788</v>
      </c>
      <c r="E50" s="1687">
        <v>0.2304147465437788</v>
      </c>
      <c r="F50" s="1688">
        <v>46.543778801843317</v>
      </c>
      <c r="G50" s="1677"/>
    </row>
    <row r="51" spans="1:7" ht="36">
      <c r="A51" s="2671"/>
      <c r="B51" s="1685" t="s">
        <v>1855</v>
      </c>
      <c r="C51" s="1686">
        <v>1</v>
      </c>
      <c r="D51" s="1687">
        <v>0.2304147465437788</v>
      </c>
      <c r="E51" s="1687">
        <v>0.2304147465437788</v>
      </c>
      <c r="F51" s="1688">
        <v>46.774193548387096</v>
      </c>
      <c r="G51" s="1677"/>
    </row>
    <row r="52" spans="1:7" ht="36">
      <c r="A52" s="2671"/>
      <c r="B52" s="1685" t="s">
        <v>1856</v>
      </c>
      <c r="C52" s="1686">
        <v>1</v>
      </c>
      <c r="D52" s="1687">
        <v>0.2304147465437788</v>
      </c>
      <c r="E52" s="1687">
        <v>0.2304147465437788</v>
      </c>
      <c r="F52" s="1688">
        <v>47.004608294930875</v>
      </c>
      <c r="G52" s="1677"/>
    </row>
    <row r="53" spans="1:7" ht="36">
      <c r="A53" s="2671"/>
      <c r="B53" s="1685" t="s">
        <v>1857</v>
      </c>
      <c r="C53" s="1686">
        <v>1</v>
      </c>
      <c r="D53" s="1687">
        <v>0.2304147465437788</v>
      </c>
      <c r="E53" s="1687">
        <v>0.2304147465437788</v>
      </c>
      <c r="F53" s="1688">
        <v>47.235023041474655</v>
      </c>
      <c r="G53" s="1677"/>
    </row>
    <row r="54" spans="1:7" ht="36">
      <c r="A54" s="2671"/>
      <c r="B54" s="1685" t="s">
        <v>1858</v>
      </c>
      <c r="C54" s="1686">
        <v>1</v>
      </c>
      <c r="D54" s="1687">
        <v>0.2304147465437788</v>
      </c>
      <c r="E54" s="1687">
        <v>0.2304147465437788</v>
      </c>
      <c r="F54" s="1688">
        <v>47.465437788018434</v>
      </c>
      <c r="G54" s="1677"/>
    </row>
    <row r="55" spans="1:7" ht="36">
      <c r="A55" s="2671"/>
      <c r="B55" s="1685" t="s">
        <v>1859</v>
      </c>
      <c r="C55" s="1686">
        <v>1</v>
      </c>
      <c r="D55" s="1687">
        <v>0.2304147465437788</v>
      </c>
      <c r="E55" s="1687">
        <v>0.2304147465437788</v>
      </c>
      <c r="F55" s="1688">
        <v>47.695852534562214</v>
      </c>
      <c r="G55" s="1677"/>
    </row>
    <row r="56" spans="1:7" ht="36">
      <c r="A56" s="2671"/>
      <c r="B56" s="1685" t="s">
        <v>1860</v>
      </c>
      <c r="C56" s="1686">
        <v>1</v>
      </c>
      <c r="D56" s="1687">
        <v>0.2304147465437788</v>
      </c>
      <c r="E56" s="1687">
        <v>0.2304147465437788</v>
      </c>
      <c r="F56" s="1688">
        <v>47.926267281105986</v>
      </c>
      <c r="G56" s="1677"/>
    </row>
    <row r="57" spans="1:7" ht="36">
      <c r="A57" s="2671"/>
      <c r="B57" s="1685" t="s">
        <v>1861</v>
      </c>
      <c r="C57" s="1686">
        <v>1</v>
      </c>
      <c r="D57" s="1687">
        <v>0.2304147465437788</v>
      </c>
      <c r="E57" s="1687">
        <v>0.2304147465437788</v>
      </c>
      <c r="F57" s="1688">
        <v>48.156682027649772</v>
      </c>
      <c r="G57" s="1677"/>
    </row>
    <row r="58" spans="1:7" ht="36">
      <c r="A58" s="2671"/>
      <c r="B58" s="1685" t="s">
        <v>1862</v>
      </c>
      <c r="C58" s="1686">
        <v>1</v>
      </c>
      <c r="D58" s="1687">
        <v>0.2304147465437788</v>
      </c>
      <c r="E58" s="1687">
        <v>0.2304147465437788</v>
      </c>
      <c r="F58" s="1688">
        <v>48.387096774193552</v>
      </c>
      <c r="G58" s="1677"/>
    </row>
    <row r="59" spans="1:7" ht="36">
      <c r="A59" s="2671"/>
      <c r="B59" s="1685" t="s">
        <v>1863</v>
      </c>
      <c r="C59" s="1686">
        <v>1</v>
      </c>
      <c r="D59" s="1687">
        <v>0.2304147465437788</v>
      </c>
      <c r="E59" s="1687">
        <v>0.2304147465437788</v>
      </c>
      <c r="F59" s="1688">
        <v>48.617511520737331</v>
      </c>
      <c r="G59" s="1677"/>
    </row>
    <row r="60" spans="1:7" ht="24">
      <c r="A60" s="2671"/>
      <c r="B60" s="1685" t="s">
        <v>1864</v>
      </c>
      <c r="C60" s="1686">
        <v>1</v>
      </c>
      <c r="D60" s="1687">
        <v>0.2304147465437788</v>
      </c>
      <c r="E60" s="1687">
        <v>0.2304147465437788</v>
      </c>
      <c r="F60" s="1688">
        <v>48.847926267281103</v>
      </c>
      <c r="G60" s="1677"/>
    </row>
    <row r="61" spans="1:7" ht="36">
      <c r="A61" s="2671"/>
      <c r="B61" s="1685" t="s">
        <v>1865</v>
      </c>
      <c r="C61" s="1686">
        <v>1</v>
      </c>
      <c r="D61" s="1687">
        <v>0.2304147465437788</v>
      </c>
      <c r="E61" s="1687">
        <v>0.2304147465437788</v>
      </c>
      <c r="F61" s="1688">
        <v>49.078341013824883</v>
      </c>
      <c r="G61" s="1677"/>
    </row>
    <row r="62" spans="1:7" ht="36">
      <c r="A62" s="2671"/>
      <c r="B62" s="1685" t="s">
        <v>1866</v>
      </c>
      <c r="C62" s="1686">
        <v>1</v>
      </c>
      <c r="D62" s="1687">
        <v>0.2304147465437788</v>
      </c>
      <c r="E62" s="1687">
        <v>0.2304147465437788</v>
      </c>
      <c r="F62" s="1688">
        <v>49.308755760368662</v>
      </c>
      <c r="G62" s="1677"/>
    </row>
    <row r="63" spans="1:7" ht="36">
      <c r="A63" s="2671"/>
      <c r="B63" s="1685" t="s">
        <v>1867</v>
      </c>
      <c r="C63" s="1686">
        <v>1</v>
      </c>
      <c r="D63" s="1687">
        <v>0.2304147465437788</v>
      </c>
      <c r="E63" s="1687">
        <v>0.2304147465437788</v>
      </c>
      <c r="F63" s="1688">
        <v>49.539170506912441</v>
      </c>
      <c r="G63" s="1677"/>
    </row>
    <row r="64" spans="1:7" ht="24">
      <c r="A64" s="2671"/>
      <c r="B64" s="1685" t="s">
        <v>1868</v>
      </c>
      <c r="C64" s="1686">
        <v>1</v>
      </c>
      <c r="D64" s="1687">
        <v>0.2304147465437788</v>
      </c>
      <c r="E64" s="1687">
        <v>0.2304147465437788</v>
      </c>
      <c r="F64" s="1688">
        <v>49.769585253456221</v>
      </c>
      <c r="G64" s="1677"/>
    </row>
    <row r="65" spans="1:7" ht="36">
      <c r="A65" s="2671"/>
      <c r="B65" s="1685" t="s">
        <v>1869</v>
      </c>
      <c r="C65" s="1686">
        <v>1</v>
      </c>
      <c r="D65" s="1687">
        <v>0.2304147465437788</v>
      </c>
      <c r="E65" s="1687">
        <v>0.2304147465437788</v>
      </c>
      <c r="F65" s="1688">
        <v>50</v>
      </c>
      <c r="G65" s="1677"/>
    </row>
    <row r="66" spans="1:7" ht="36">
      <c r="A66" s="2671"/>
      <c r="B66" s="1685" t="s">
        <v>1870</v>
      </c>
      <c r="C66" s="1686">
        <v>1</v>
      </c>
      <c r="D66" s="1687">
        <v>0.2304147465437788</v>
      </c>
      <c r="E66" s="1687">
        <v>0.2304147465437788</v>
      </c>
      <c r="F66" s="1688">
        <v>50.230414746543786</v>
      </c>
      <c r="G66" s="1677"/>
    </row>
    <row r="67" spans="1:7" ht="24">
      <c r="A67" s="2671"/>
      <c r="B67" s="1685" t="s">
        <v>1871</v>
      </c>
      <c r="C67" s="1686">
        <v>1</v>
      </c>
      <c r="D67" s="1687">
        <v>0.2304147465437788</v>
      </c>
      <c r="E67" s="1687">
        <v>0.2304147465437788</v>
      </c>
      <c r="F67" s="1688">
        <v>50.460829493087559</v>
      </c>
      <c r="G67" s="1677"/>
    </row>
    <row r="68" spans="1:7" ht="36">
      <c r="A68" s="2671"/>
      <c r="B68" s="1685" t="s">
        <v>1872</v>
      </c>
      <c r="C68" s="1686">
        <v>1</v>
      </c>
      <c r="D68" s="1687">
        <v>0.2304147465437788</v>
      </c>
      <c r="E68" s="1687">
        <v>0.2304147465437788</v>
      </c>
      <c r="F68" s="1688">
        <v>50.691244239631338</v>
      </c>
      <c r="G68" s="1677"/>
    </row>
    <row r="69" spans="1:7">
      <c r="A69" s="2671"/>
      <c r="B69" s="1685" t="s">
        <v>1873</v>
      </c>
      <c r="C69" s="1686">
        <v>1</v>
      </c>
      <c r="D69" s="1687">
        <v>0.2304147465437788</v>
      </c>
      <c r="E69" s="1687">
        <v>0.2304147465437788</v>
      </c>
      <c r="F69" s="1688">
        <v>50.92165898617511</v>
      </c>
      <c r="G69" s="1677"/>
    </row>
    <row r="70" spans="1:7" ht="24">
      <c r="A70" s="2671"/>
      <c r="B70" s="1685" t="s">
        <v>1874</v>
      </c>
      <c r="C70" s="1686">
        <v>1</v>
      </c>
      <c r="D70" s="1687">
        <v>0.2304147465437788</v>
      </c>
      <c r="E70" s="1687">
        <v>0.2304147465437788</v>
      </c>
      <c r="F70" s="1688">
        <v>51.152073732718897</v>
      </c>
      <c r="G70" s="1677"/>
    </row>
    <row r="71" spans="1:7" ht="24">
      <c r="A71" s="2671"/>
      <c r="B71" s="1685" t="s">
        <v>1875</v>
      </c>
      <c r="C71" s="1686">
        <v>1</v>
      </c>
      <c r="D71" s="1687">
        <v>0.2304147465437788</v>
      </c>
      <c r="E71" s="1687">
        <v>0.2304147465437788</v>
      </c>
      <c r="F71" s="1688">
        <v>51.382488479262676</v>
      </c>
      <c r="G71" s="1677"/>
    </row>
    <row r="72" spans="1:7" ht="24">
      <c r="A72" s="2671"/>
      <c r="B72" s="1685" t="s">
        <v>1876</v>
      </c>
      <c r="C72" s="1686">
        <v>1</v>
      </c>
      <c r="D72" s="1687">
        <v>0.2304147465437788</v>
      </c>
      <c r="E72" s="1687">
        <v>0.2304147465437788</v>
      </c>
      <c r="F72" s="1688">
        <v>51.612903225806448</v>
      </c>
      <c r="G72" s="1677"/>
    </row>
    <row r="73" spans="1:7" ht="36">
      <c r="A73" s="2671"/>
      <c r="B73" s="1685" t="s">
        <v>1877</v>
      </c>
      <c r="C73" s="1686">
        <v>1</v>
      </c>
      <c r="D73" s="1687">
        <v>0.2304147465437788</v>
      </c>
      <c r="E73" s="1687">
        <v>0.2304147465437788</v>
      </c>
      <c r="F73" s="1688">
        <v>51.843317972350235</v>
      </c>
      <c r="G73" s="1677"/>
    </row>
    <row r="74" spans="1:7" ht="36">
      <c r="A74" s="2671"/>
      <c r="B74" s="1685" t="s">
        <v>1878</v>
      </c>
      <c r="C74" s="1686">
        <v>1</v>
      </c>
      <c r="D74" s="1687">
        <v>0.2304147465437788</v>
      </c>
      <c r="E74" s="1687">
        <v>0.2304147465437788</v>
      </c>
      <c r="F74" s="1688">
        <v>52.073732718894007</v>
      </c>
      <c r="G74" s="1677"/>
    </row>
    <row r="75" spans="1:7" ht="36">
      <c r="A75" s="2671"/>
      <c r="B75" s="1685" t="s">
        <v>1879</v>
      </c>
      <c r="C75" s="1686">
        <v>1</v>
      </c>
      <c r="D75" s="1687">
        <v>0.2304147465437788</v>
      </c>
      <c r="E75" s="1687">
        <v>0.2304147465437788</v>
      </c>
      <c r="F75" s="1688">
        <v>52.304147465437786</v>
      </c>
      <c r="G75" s="1677"/>
    </row>
    <row r="76" spans="1:7" ht="24">
      <c r="A76" s="2671"/>
      <c r="B76" s="1685" t="s">
        <v>1880</v>
      </c>
      <c r="C76" s="1686">
        <v>1</v>
      </c>
      <c r="D76" s="1687">
        <v>0.2304147465437788</v>
      </c>
      <c r="E76" s="1687">
        <v>0.2304147465437788</v>
      </c>
      <c r="F76" s="1688">
        <v>52.534562211981559</v>
      </c>
      <c r="G76" s="1677"/>
    </row>
    <row r="77" spans="1:7" ht="36">
      <c r="A77" s="2671"/>
      <c r="B77" s="1685" t="s">
        <v>1881</v>
      </c>
      <c r="C77" s="1686">
        <v>1</v>
      </c>
      <c r="D77" s="1687">
        <v>0.2304147465437788</v>
      </c>
      <c r="E77" s="1687">
        <v>0.2304147465437788</v>
      </c>
      <c r="F77" s="1688">
        <v>52.764976958525345</v>
      </c>
      <c r="G77" s="1677"/>
    </row>
    <row r="78" spans="1:7" ht="36">
      <c r="A78" s="2671"/>
      <c r="B78" s="1685" t="s">
        <v>1882</v>
      </c>
      <c r="C78" s="1686">
        <v>1</v>
      </c>
      <c r="D78" s="1687">
        <v>0.2304147465437788</v>
      </c>
      <c r="E78" s="1687">
        <v>0.2304147465437788</v>
      </c>
      <c r="F78" s="1688">
        <v>52.995391705069125</v>
      </c>
      <c r="G78" s="1677"/>
    </row>
    <row r="79" spans="1:7">
      <c r="A79" s="2671"/>
      <c r="B79" s="1685" t="s">
        <v>1883</v>
      </c>
      <c r="C79" s="1686">
        <v>1</v>
      </c>
      <c r="D79" s="1687">
        <v>0.2304147465437788</v>
      </c>
      <c r="E79" s="1687">
        <v>0.2304147465437788</v>
      </c>
      <c r="F79" s="1688">
        <v>53.225806451612897</v>
      </c>
      <c r="G79" s="1677"/>
    </row>
    <row r="80" spans="1:7" ht="36">
      <c r="A80" s="2671"/>
      <c r="B80" s="1685" t="s">
        <v>1884</v>
      </c>
      <c r="C80" s="1686">
        <v>1</v>
      </c>
      <c r="D80" s="1687">
        <v>0.2304147465437788</v>
      </c>
      <c r="E80" s="1687">
        <v>0.2304147465437788</v>
      </c>
      <c r="F80" s="1688">
        <v>53.456221198156683</v>
      </c>
      <c r="G80" s="1677"/>
    </row>
    <row r="81" spans="1:7" ht="24">
      <c r="A81" s="2671"/>
      <c r="B81" s="1685" t="s">
        <v>1885</v>
      </c>
      <c r="C81" s="1686">
        <v>1</v>
      </c>
      <c r="D81" s="1687">
        <v>0.2304147465437788</v>
      </c>
      <c r="E81" s="1687">
        <v>0.2304147465437788</v>
      </c>
      <c r="F81" s="1688">
        <v>53.686635944700456</v>
      </c>
      <c r="G81" s="1677"/>
    </row>
    <row r="82" spans="1:7" ht="24">
      <c r="A82" s="2671"/>
      <c r="B82" s="1685" t="s">
        <v>1886</v>
      </c>
      <c r="C82" s="1686">
        <v>1</v>
      </c>
      <c r="D82" s="1687">
        <v>0.2304147465437788</v>
      </c>
      <c r="E82" s="1687">
        <v>0.2304147465437788</v>
      </c>
      <c r="F82" s="1688">
        <v>53.917050691244242</v>
      </c>
      <c r="G82" s="1677"/>
    </row>
    <row r="83" spans="1:7" ht="36">
      <c r="A83" s="2671"/>
      <c r="B83" s="1685" t="s">
        <v>1887</v>
      </c>
      <c r="C83" s="1686">
        <v>1</v>
      </c>
      <c r="D83" s="1687">
        <v>0.2304147465437788</v>
      </c>
      <c r="E83" s="1687">
        <v>0.2304147465437788</v>
      </c>
      <c r="F83" s="1688">
        <v>54.147465437788021</v>
      </c>
      <c r="G83" s="1677"/>
    </row>
    <row r="84" spans="1:7" ht="36">
      <c r="A84" s="2671"/>
      <c r="B84" s="1685" t="s">
        <v>1888</v>
      </c>
      <c r="C84" s="1686">
        <v>1</v>
      </c>
      <c r="D84" s="1687">
        <v>0.2304147465437788</v>
      </c>
      <c r="E84" s="1687">
        <v>0.2304147465437788</v>
      </c>
      <c r="F84" s="1688">
        <v>54.377880184331794</v>
      </c>
      <c r="G84" s="1677"/>
    </row>
    <row r="85" spans="1:7">
      <c r="A85" s="2671"/>
      <c r="B85" s="1685" t="s">
        <v>1889</v>
      </c>
      <c r="C85" s="1686">
        <v>1</v>
      </c>
      <c r="D85" s="1687">
        <v>0.2304147465437788</v>
      </c>
      <c r="E85" s="1687">
        <v>0.2304147465437788</v>
      </c>
      <c r="F85" s="1688">
        <v>54.60829493087558</v>
      </c>
      <c r="G85" s="1677"/>
    </row>
    <row r="86" spans="1:7" ht="24">
      <c r="A86" s="2671"/>
      <c r="B86" s="1685" t="s">
        <v>1890</v>
      </c>
      <c r="C86" s="1686">
        <v>1</v>
      </c>
      <c r="D86" s="1687">
        <v>0.2304147465437788</v>
      </c>
      <c r="E86" s="1687">
        <v>0.2304147465437788</v>
      </c>
      <c r="F86" s="1688">
        <v>54.838709677419352</v>
      </c>
      <c r="G86" s="1677"/>
    </row>
    <row r="87" spans="1:7" ht="36">
      <c r="A87" s="2671"/>
      <c r="B87" s="1685" t="s">
        <v>1891</v>
      </c>
      <c r="C87" s="1686">
        <v>1</v>
      </c>
      <c r="D87" s="1687">
        <v>0.2304147465437788</v>
      </c>
      <c r="E87" s="1687">
        <v>0.2304147465437788</v>
      </c>
      <c r="F87" s="1688">
        <v>55.069124423963132</v>
      </c>
      <c r="G87" s="1677"/>
    </row>
    <row r="88" spans="1:7">
      <c r="A88" s="2671"/>
      <c r="B88" s="1685" t="s">
        <v>1892</v>
      </c>
      <c r="C88" s="1686">
        <v>1</v>
      </c>
      <c r="D88" s="1687">
        <v>0.2304147465437788</v>
      </c>
      <c r="E88" s="1687">
        <v>0.2304147465437788</v>
      </c>
      <c r="F88" s="1688">
        <v>55.299539170506918</v>
      </c>
      <c r="G88" s="1677"/>
    </row>
    <row r="89" spans="1:7" ht="36">
      <c r="A89" s="2671"/>
      <c r="B89" s="1685" t="s">
        <v>1893</v>
      </c>
      <c r="C89" s="1686">
        <v>1</v>
      </c>
      <c r="D89" s="1687">
        <v>0.2304147465437788</v>
      </c>
      <c r="E89" s="1687">
        <v>0.2304147465437788</v>
      </c>
      <c r="F89" s="1688">
        <v>55.52995391705069</v>
      </c>
      <c r="G89" s="1677"/>
    </row>
    <row r="90" spans="1:7" ht="36">
      <c r="A90" s="2671"/>
      <c r="B90" s="1685" t="s">
        <v>1894</v>
      </c>
      <c r="C90" s="1686">
        <v>1</v>
      </c>
      <c r="D90" s="1687">
        <v>0.2304147465437788</v>
      </c>
      <c r="E90" s="1687">
        <v>0.2304147465437788</v>
      </c>
      <c r="F90" s="1688">
        <v>55.76036866359447</v>
      </c>
      <c r="G90" s="1677"/>
    </row>
    <row r="91" spans="1:7" ht="36">
      <c r="A91" s="2671"/>
      <c r="B91" s="1685" t="s">
        <v>1895</v>
      </c>
      <c r="C91" s="1686">
        <v>1</v>
      </c>
      <c r="D91" s="1687">
        <v>0.2304147465437788</v>
      </c>
      <c r="E91" s="1687">
        <v>0.2304147465437788</v>
      </c>
      <c r="F91" s="1688">
        <v>55.990783410138242</v>
      </c>
      <c r="G91" s="1677"/>
    </row>
    <row r="92" spans="1:7" ht="36">
      <c r="A92" s="2671"/>
      <c r="B92" s="1685" t="s">
        <v>1896</v>
      </c>
      <c r="C92" s="1686">
        <v>1</v>
      </c>
      <c r="D92" s="1687">
        <v>0.2304147465437788</v>
      </c>
      <c r="E92" s="1687">
        <v>0.2304147465437788</v>
      </c>
      <c r="F92" s="1688">
        <v>56.221198156682028</v>
      </c>
      <c r="G92" s="1677"/>
    </row>
    <row r="93" spans="1:7" ht="24">
      <c r="A93" s="2671"/>
      <c r="B93" s="1685" t="s">
        <v>1897</v>
      </c>
      <c r="C93" s="1686">
        <v>1</v>
      </c>
      <c r="D93" s="1687">
        <v>0.2304147465437788</v>
      </c>
      <c r="E93" s="1687">
        <v>0.2304147465437788</v>
      </c>
      <c r="F93" s="1688">
        <v>56.451612903225815</v>
      </c>
      <c r="G93" s="1677"/>
    </row>
    <row r="94" spans="1:7" ht="36">
      <c r="A94" s="2671"/>
      <c r="B94" s="1685" t="s">
        <v>1898</v>
      </c>
      <c r="C94" s="1686">
        <v>1</v>
      </c>
      <c r="D94" s="1687">
        <v>0.2304147465437788</v>
      </c>
      <c r="E94" s="1687">
        <v>0.2304147465437788</v>
      </c>
      <c r="F94" s="1688">
        <v>56.682027649769587</v>
      </c>
      <c r="G94" s="1677"/>
    </row>
    <row r="95" spans="1:7" ht="24">
      <c r="A95" s="2671"/>
      <c r="B95" s="1685" t="s">
        <v>1899</v>
      </c>
      <c r="C95" s="1686">
        <v>1</v>
      </c>
      <c r="D95" s="1687">
        <v>0.2304147465437788</v>
      </c>
      <c r="E95" s="1687">
        <v>0.2304147465437788</v>
      </c>
      <c r="F95" s="1688">
        <v>56.912442396313367</v>
      </c>
      <c r="G95" s="1677"/>
    </row>
    <row r="96" spans="1:7" ht="36">
      <c r="A96" s="2671"/>
      <c r="B96" s="1685" t="s">
        <v>1900</v>
      </c>
      <c r="C96" s="1686">
        <v>1</v>
      </c>
      <c r="D96" s="1687">
        <v>0.2304147465437788</v>
      </c>
      <c r="E96" s="1687">
        <v>0.2304147465437788</v>
      </c>
      <c r="F96" s="1688">
        <v>57.142857142857139</v>
      </c>
      <c r="G96" s="1677"/>
    </row>
    <row r="97" spans="1:7" ht="24">
      <c r="A97" s="2671"/>
      <c r="B97" s="1685" t="s">
        <v>1901</v>
      </c>
      <c r="C97" s="1686">
        <v>1</v>
      </c>
      <c r="D97" s="1687">
        <v>0.2304147465437788</v>
      </c>
      <c r="E97" s="1687">
        <v>0.2304147465437788</v>
      </c>
      <c r="F97" s="1688">
        <v>57.373271889400925</v>
      </c>
      <c r="G97" s="1677"/>
    </row>
    <row r="98" spans="1:7" ht="24">
      <c r="A98" s="2671"/>
      <c r="B98" s="1685" t="s">
        <v>1902</v>
      </c>
      <c r="C98" s="1686">
        <v>1</v>
      </c>
      <c r="D98" s="1687">
        <v>0.2304147465437788</v>
      </c>
      <c r="E98" s="1687">
        <v>0.2304147465437788</v>
      </c>
      <c r="F98" s="1688">
        <v>57.603686635944698</v>
      </c>
      <c r="G98" s="1677"/>
    </row>
    <row r="99" spans="1:7" ht="36">
      <c r="A99" s="2671"/>
      <c r="B99" s="1685" t="s">
        <v>1903</v>
      </c>
      <c r="C99" s="1686">
        <v>1</v>
      </c>
      <c r="D99" s="1687">
        <v>0.2304147465437788</v>
      </c>
      <c r="E99" s="1687">
        <v>0.2304147465437788</v>
      </c>
      <c r="F99" s="1688">
        <v>57.834101382488477</v>
      </c>
      <c r="G99" s="1677"/>
    </row>
    <row r="100" spans="1:7" ht="36">
      <c r="A100" s="2671"/>
      <c r="B100" s="1685" t="s">
        <v>1904</v>
      </c>
      <c r="C100" s="1686">
        <v>1</v>
      </c>
      <c r="D100" s="1687">
        <v>0.2304147465437788</v>
      </c>
      <c r="E100" s="1687">
        <v>0.2304147465437788</v>
      </c>
      <c r="F100" s="1688">
        <v>58.064516129032263</v>
      </c>
      <c r="G100" s="1677"/>
    </row>
    <row r="101" spans="1:7" ht="36">
      <c r="A101" s="2671"/>
      <c r="B101" s="1685" t="s">
        <v>1905</v>
      </c>
      <c r="C101" s="1686">
        <v>1</v>
      </c>
      <c r="D101" s="1687">
        <v>0.2304147465437788</v>
      </c>
      <c r="E101" s="1687">
        <v>0.2304147465437788</v>
      </c>
      <c r="F101" s="1688">
        <v>58.294930875576036</v>
      </c>
      <c r="G101" s="1677"/>
    </row>
    <row r="102" spans="1:7" ht="24">
      <c r="A102" s="2671"/>
      <c r="B102" s="1685" t="s">
        <v>1906</v>
      </c>
      <c r="C102" s="1686">
        <v>1</v>
      </c>
      <c r="D102" s="1687">
        <v>0.2304147465437788</v>
      </c>
      <c r="E102" s="1687">
        <v>0.2304147465437788</v>
      </c>
      <c r="F102" s="1688">
        <v>58.525345622119815</v>
      </c>
      <c r="G102" s="1677"/>
    </row>
    <row r="103" spans="1:7" ht="36">
      <c r="A103" s="2671"/>
      <c r="B103" s="1685" t="s">
        <v>1907</v>
      </c>
      <c r="C103" s="1686">
        <v>1</v>
      </c>
      <c r="D103" s="1687">
        <v>0.2304147465437788</v>
      </c>
      <c r="E103" s="1687">
        <v>0.2304147465437788</v>
      </c>
      <c r="F103" s="1688">
        <v>58.755760368663587</v>
      </c>
      <c r="G103" s="1677"/>
    </row>
    <row r="104" spans="1:7" ht="36">
      <c r="A104" s="2671"/>
      <c r="B104" s="1685" t="s">
        <v>1908</v>
      </c>
      <c r="C104" s="1686">
        <v>1</v>
      </c>
      <c r="D104" s="1687">
        <v>0.2304147465437788</v>
      </c>
      <c r="E104" s="1687">
        <v>0.2304147465437788</v>
      </c>
      <c r="F104" s="1688">
        <v>58.986175115207374</v>
      </c>
      <c r="G104" s="1677"/>
    </row>
    <row r="105" spans="1:7" ht="36">
      <c r="A105" s="2671"/>
      <c r="B105" s="1685" t="s">
        <v>1909</v>
      </c>
      <c r="C105" s="1686">
        <v>1</v>
      </c>
      <c r="D105" s="1687">
        <v>0.2304147465437788</v>
      </c>
      <c r="E105" s="1687">
        <v>0.2304147465437788</v>
      </c>
      <c r="F105" s="1688">
        <v>59.21658986175116</v>
      </c>
      <c r="G105" s="1677"/>
    </row>
    <row r="106" spans="1:7" ht="36">
      <c r="A106" s="2671"/>
      <c r="B106" s="1685" t="s">
        <v>1910</v>
      </c>
      <c r="C106" s="1686">
        <v>1</v>
      </c>
      <c r="D106" s="1687">
        <v>0.2304147465437788</v>
      </c>
      <c r="E106" s="1687">
        <v>0.2304147465437788</v>
      </c>
      <c r="F106" s="1688">
        <v>59.447004608294932</v>
      </c>
      <c r="G106" s="1677"/>
    </row>
    <row r="107" spans="1:7" ht="24">
      <c r="A107" s="2671"/>
      <c r="B107" s="1685" t="s">
        <v>1911</v>
      </c>
      <c r="C107" s="1686">
        <v>1</v>
      </c>
      <c r="D107" s="1687">
        <v>0.2304147465437788</v>
      </c>
      <c r="E107" s="1687">
        <v>0.2304147465437788</v>
      </c>
      <c r="F107" s="1688">
        <v>59.677419354838712</v>
      </c>
      <c r="G107" s="1677"/>
    </row>
    <row r="108" spans="1:7" ht="24">
      <c r="A108" s="2671"/>
      <c r="B108" s="1685" t="s">
        <v>1912</v>
      </c>
      <c r="C108" s="1686">
        <v>1</v>
      </c>
      <c r="D108" s="1687">
        <v>0.2304147465437788</v>
      </c>
      <c r="E108" s="1687">
        <v>0.2304147465437788</v>
      </c>
      <c r="F108" s="1688">
        <v>59.907834101382484</v>
      </c>
      <c r="G108" s="1677"/>
    </row>
    <row r="109" spans="1:7" ht="36">
      <c r="A109" s="2671"/>
      <c r="B109" s="1685" t="s">
        <v>1913</v>
      </c>
      <c r="C109" s="1686">
        <v>1</v>
      </c>
      <c r="D109" s="1687">
        <v>0.2304147465437788</v>
      </c>
      <c r="E109" s="1687">
        <v>0.2304147465437788</v>
      </c>
      <c r="F109" s="1688">
        <v>60.13824884792627</v>
      </c>
      <c r="G109" s="1677"/>
    </row>
    <row r="110" spans="1:7" ht="36">
      <c r="A110" s="2671"/>
      <c r="B110" s="1685" t="s">
        <v>1914</v>
      </c>
      <c r="C110" s="1686">
        <v>1</v>
      </c>
      <c r="D110" s="1687">
        <v>0.2304147465437788</v>
      </c>
      <c r="E110" s="1687">
        <v>0.2304147465437788</v>
      </c>
      <c r="F110" s="1688">
        <v>60.36866359447005</v>
      </c>
      <c r="G110" s="1677"/>
    </row>
    <row r="111" spans="1:7" ht="36">
      <c r="A111" s="2671"/>
      <c r="B111" s="1685" t="s">
        <v>1915</v>
      </c>
      <c r="C111" s="1686">
        <v>1</v>
      </c>
      <c r="D111" s="1687">
        <v>0.2304147465437788</v>
      </c>
      <c r="E111" s="1687">
        <v>0.2304147465437788</v>
      </c>
      <c r="F111" s="1688">
        <v>60.599078341013822</v>
      </c>
      <c r="G111" s="1677"/>
    </row>
    <row r="112" spans="1:7" ht="36">
      <c r="A112" s="2671"/>
      <c r="B112" s="1685" t="s">
        <v>1916</v>
      </c>
      <c r="C112" s="1686">
        <v>1</v>
      </c>
      <c r="D112" s="1687">
        <v>0.2304147465437788</v>
      </c>
      <c r="E112" s="1687">
        <v>0.2304147465437788</v>
      </c>
      <c r="F112" s="1688">
        <v>60.829493087557609</v>
      </c>
      <c r="G112" s="1677"/>
    </row>
    <row r="113" spans="1:7" ht="24">
      <c r="A113" s="2671"/>
      <c r="B113" s="1685" t="s">
        <v>1917</v>
      </c>
      <c r="C113" s="1686">
        <v>1</v>
      </c>
      <c r="D113" s="1687">
        <v>0.2304147465437788</v>
      </c>
      <c r="E113" s="1687">
        <v>0.2304147465437788</v>
      </c>
      <c r="F113" s="1688">
        <v>61.059907834101381</v>
      </c>
      <c r="G113" s="1677"/>
    </row>
    <row r="114" spans="1:7" ht="36">
      <c r="A114" s="2671"/>
      <c r="B114" s="1685" t="s">
        <v>1918</v>
      </c>
      <c r="C114" s="1686">
        <v>1</v>
      </c>
      <c r="D114" s="1687">
        <v>0.2304147465437788</v>
      </c>
      <c r="E114" s="1687">
        <v>0.2304147465437788</v>
      </c>
      <c r="F114" s="1688">
        <v>61.29032258064516</v>
      </c>
      <c r="G114" s="1677"/>
    </row>
    <row r="115" spans="1:7" ht="36">
      <c r="A115" s="2671"/>
      <c r="B115" s="1685" t="s">
        <v>1919</v>
      </c>
      <c r="C115" s="1686">
        <v>1</v>
      </c>
      <c r="D115" s="1687">
        <v>0.2304147465437788</v>
      </c>
      <c r="E115" s="1687">
        <v>0.2304147465437788</v>
      </c>
      <c r="F115" s="1688">
        <v>61.520737327188932</v>
      </c>
      <c r="G115" s="1677"/>
    </row>
    <row r="116" spans="1:7" ht="36">
      <c r="A116" s="2671"/>
      <c r="B116" s="1685" t="s">
        <v>1920</v>
      </c>
      <c r="C116" s="1686">
        <v>1</v>
      </c>
      <c r="D116" s="1687">
        <v>0.2304147465437788</v>
      </c>
      <c r="E116" s="1687">
        <v>0.2304147465437788</v>
      </c>
      <c r="F116" s="1688">
        <v>61.751152073732719</v>
      </c>
      <c r="G116" s="1677"/>
    </row>
    <row r="117" spans="1:7" ht="36">
      <c r="A117" s="2671"/>
      <c r="B117" s="1685" t="s">
        <v>1921</v>
      </c>
      <c r="C117" s="1686">
        <v>1</v>
      </c>
      <c r="D117" s="1687">
        <v>0.2304147465437788</v>
      </c>
      <c r="E117" s="1687">
        <v>0.2304147465437788</v>
      </c>
      <c r="F117" s="1688">
        <v>61.981566820276498</v>
      </c>
      <c r="G117" s="1677"/>
    </row>
    <row r="118" spans="1:7" ht="36">
      <c r="A118" s="2671"/>
      <c r="B118" s="1685" t="s">
        <v>1922</v>
      </c>
      <c r="C118" s="1686">
        <v>1</v>
      </c>
      <c r="D118" s="1687">
        <v>0.2304147465437788</v>
      </c>
      <c r="E118" s="1687">
        <v>0.2304147465437788</v>
      </c>
      <c r="F118" s="1688">
        <v>62.21198156682027</v>
      </c>
      <c r="G118" s="1677"/>
    </row>
    <row r="119" spans="1:7" ht="36">
      <c r="A119" s="2671"/>
      <c r="B119" s="1685" t="s">
        <v>1923</v>
      </c>
      <c r="C119" s="1686">
        <v>1</v>
      </c>
      <c r="D119" s="1687">
        <v>0.2304147465437788</v>
      </c>
      <c r="E119" s="1687">
        <v>0.2304147465437788</v>
      </c>
      <c r="F119" s="1688">
        <v>62.442396313364057</v>
      </c>
      <c r="G119" s="1677"/>
    </row>
    <row r="120" spans="1:7" ht="36">
      <c r="A120" s="2671"/>
      <c r="B120" s="1685" t="s">
        <v>1924</v>
      </c>
      <c r="C120" s="1686">
        <v>1</v>
      </c>
      <c r="D120" s="1687">
        <v>0.2304147465437788</v>
      </c>
      <c r="E120" s="1687">
        <v>0.2304147465437788</v>
      </c>
      <c r="F120" s="1688">
        <v>62.672811059907829</v>
      </c>
      <c r="G120" s="1677"/>
    </row>
    <row r="121" spans="1:7" ht="36">
      <c r="A121" s="2671"/>
      <c r="B121" s="1685" t="s">
        <v>1925</v>
      </c>
      <c r="C121" s="1686">
        <v>1</v>
      </c>
      <c r="D121" s="1687">
        <v>0.2304147465437788</v>
      </c>
      <c r="E121" s="1687">
        <v>0.2304147465437788</v>
      </c>
      <c r="F121" s="1688">
        <v>62.903225806451616</v>
      </c>
      <c r="G121" s="1677"/>
    </row>
    <row r="122" spans="1:7" ht="36">
      <c r="A122" s="2671"/>
      <c r="B122" s="1685" t="s">
        <v>1926</v>
      </c>
      <c r="C122" s="1686">
        <v>1</v>
      </c>
      <c r="D122" s="1687">
        <v>0.2304147465437788</v>
      </c>
      <c r="E122" s="1687">
        <v>0.2304147465437788</v>
      </c>
      <c r="F122" s="1688">
        <v>63.133640552995395</v>
      </c>
      <c r="G122" s="1677"/>
    </row>
    <row r="123" spans="1:7" ht="24">
      <c r="A123" s="2671"/>
      <c r="B123" s="1685" t="s">
        <v>1927</v>
      </c>
      <c r="C123" s="1686">
        <v>1</v>
      </c>
      <c r="D123" s="1687">
        <v>0.2304147465437788</v>
      </c>
      <c r="E123" s="1687">
        <v>0.2304147465437788</v>
      </c>
      <c r="F123" s="1688">
        <v>63.364055299539167</v>
      </c>
      <c r="G123" s="1677"/>
    </row>
    <row r="124" spans="1:7" ht="36">
      <c r="A124" s="2671"/>
      <c r="B124" s="1685" t="s">
        <v>1928</v>
      </c>
      <c r="C124" s="1686">
        <v>1</v>
      </c>
      <c r="D124" s="1687">
        <v>0.2304147465437788</v>
      </c>
      <c r="E124" s="1687">
        <v>0.2304147465437788</v>
      </c>
      <c r="F124" s="1688">
        <v>63.594470046082954</v>
      </c>
      <c r="G124" s="1677"/>
    </row>
    <row r="125" spans="1:7" ht="36">
      <c r="A125" s="2671"/>
      <c r="B125" s="1685" t="s">
        <v>1929</v>
      </c>
      <c r="C125" s="1686">
        <v>1</v>
      </c>
      <c r="D125" s="1687">
        <v>0.2304147465437788</v>
      </c>
      <c r="E125" s="1687">
        <v>0.2304147465437788</v>
      </c>
      <c r="F125" s="1688">
        <v>63.824884792626726</v>
      </c>
      <c r="G125" s="1677"/>
    </row>
    <row r="126" spans="1:7" ht="24">
      <c r="A126" s="2671"/>
      <c r="B126" s="1685" t="s">
        <v>1930</v>
      </c>
      <c r="C126" s="1686">
        <v>1</v>
      </c>
      <c r="D126" s="1687">
        <v>0.2304147465437788</v>
      </c>
      <c r="E126" s="1687">
        <v>0.2304147465437788</v>
      </c>
      <c r="F126" s="1688">
        <v>64.055299539170505</v>
      </c>
      <c r="G126" s="1677"/>
    </row>
    <row r="127" spans="1:7" ht="36">
      <c r="A127" s="2671"/>
      <c r="B127" s="1685" t="s">
        <v>1931</v>
      </c>
      <c r="C127" s="1686">
        <v>1</v>
      </c>
      <c r="D127" s="1687">
        <v>0.2304147465437788</v>
      </c>
      <c r="E127" s="1687">
        <v>0.2304147465437788</v>
      </c>
      <c r="F127" s="1688">
        <v>64.285714285714292</v>
      </c>
      <c r="G127" s="1677"/>
    </row>
    <row r="128" spans="1:7" ht="24">
      <c r="A128" s="2671"/>
      <c r="B128" s="1685" t="s">
        <v>1932</v>
      </c>
      <c r="C128" s="1686">
        <v>1</v>
      </c>
      <c r="D128" s="1687">
        <v>0.2304147465437788</v>
      </c>
      <c r="E128" s="1687">
        <v>0.2304147465437788</v>
      </c>
      <c r="F128" s="1688">
        <v>64.516129032258064</v>
      </c>
      <c r="G128" s="1677"/>
    </row>
    <row r="129" spans="1:7" ht="36">
      <c r="A129" s="2671"/>
      <c r="B129" s="1685" t="s">
        <v>1933</v>
      </c>
      <c r="C129" s="1686">
        <v>1</v>
      </c>
      <c r="D129" s="1687">
        <v>0.2304147465437788</v>
      </c>
      <c r="E129" s="1687">
        <v>0.2304147465437788</v>
      </c>
      <c r="F129" s="1688">
        <v>64.746543778801851</v>
      </c>
      <c r="G129" s="1677"/>
    </row>
    <row r="130" spans="1:7" ht="36">
      <c r="A130" s="2671"/>
      <c r="B130" s="1685" t="s">
        <v>1934</v>
      </c>
      <c r="C130" s="1686">
        <v>1</v>
      </c>
      <c r="D130" s="1687">
        <v>0.2304147465437788</v>
      </c>
      <c r="E130" s="1687">
        <v>0.2304147465437788</v>
      </c>
      <c r="F130" s="1688">
        <v>64.976958525345623</v>
      </c>
      <c r="G130" s="1677"/>
    </row>
    <row r="131" spans="1:7" ht="36">
      <c r="A131" s="2671"/>
      <c r="B131" s="1685" t="s">
        <v>1935</v>
      </c>
      <c r="C131" s="1686">
        <v>1</v>
      </c>
      <c r="D131" s="1687">
        <v>0.2304147465437788</v>
      </c>
      <c r="E131" s="1687">
        <v>0.2304147465437788</v>
      </c>
      <c r="F131" s="1688">
        <v>65.207373271889395</v>
      </c>
      <c r="G131" s="1677"/>
    </row>
    <row r="132" spans="1:7" ht="36">
      <c r="A132" s="2671"/>
      <c r="B132" s="1685" t="s">
        <v>1936</v>
      </c>
      <c r="C132" s="1686">
        <v>1</v>
      </c>
      <c r="D132" s="1687">
        <v>0.2304147465437788</v>
      </c>
      <c r="E132" s="1687">
        <v>0.2304147465437788</v>
      </c>
      <c r="F132" s="1688">
        <v>65.437788018433181</v>
      </c>
      <c r="G132" s="1677"/>
    </row>
    <row r="133" spans="1:7" ht="36">
      <c r="A133" s="2671"/>
      <c r="B133" s="1685" t="s">
        <v>1937</v>
      </c>
      <c r="C133" s="1686">
        <v>1</v>
      </c>
      <c r="D133" s="1687">
        <v>0.2304147465437788</v>
      </c>
      <c r="E133" s="1687">
        <v>0.2304147465437788</v>
      </c>
      <c r="F133" s="1688">
        <v>65.668202764976954</v>
      </c>
      <c r="G133" s="1677"/>
    </row>
    <row r="134" spans="1:7" ht="36">
      <c r="A134" s="2671"/>
      <c r="B134" s="1685" t="s">
        <v>1938</v>
      </c>
      <c r="C134" s="1686">
        <v>1</v>
      </c>
      <c r="D134" s="1687">
        <v>0.2304147465437788</v>
      </c>
      <c r="E134" s="1687">
        <v>0.2304147465437788</v>
      </c>
      <c r="F134" s="1688">
        <v>65.89861751152074</v>
      </c>
      <c r="G134" s="1677"/>
    </row>
    <row r="135" spans="1:7" ht="24">
      <c r="A135" s="2671"/>
      <c r="B135" s="1685" t="s">
        <v>1939</v>
      </c>
      <c r="C135" s="1686">
        <v>1</v>
      </c>
      <c r="D135" s="1687">
        <v>0.2304147465437788</v>
      </c>
      <c r="E135" s="1687">
        <v>0.2304147465437788</v>
      </c>
      <c r="F135" s="1688">
        <v>66.129032258064512</v>
      </c>
      <c r="G135" s="1677"/>
    </row>
    <row r="136" spans="1:7" ht="36">
      <c r="A136" s="2671"/>
      <c r="B136" s="1685" t="s">
        <v>1940</v>
      </c>
      <c r="C136" s="1686">
        <v>1</v>
      </c>
      <c r="D136" s="1687">
        <v>0.2304147465437788</v>
      </c>
      <c r="E136" s="1687">
        <v>0.2304147465437788</v>
      </c>
      <c r="F136" s="1688">
        <v>66.359447004608299</v>
      </c>
      <c r="G136" s="1677"/>
    </row>
    <row r="137" spans="1:7" ht="36">
      <c r="A137" s="2671"/>
      <c r="B137" s="1685" t="s">
        <v>1941</v>
      </c>
      <c r="C137" s="1686">
        <v>1</v>
      </c>
      <c r="D137" s="1687">
        <v>0.2304147465437788</v>
      </c>
      <c r="E137" s="1687">
        <v>0.2304147465437788</v>
      </c>
      <c r="F137" s="1688">
        <v>66.589861751152071</v>
      </c>
      <c r="G137" s="1677"/>
    </row>
    <row r="138" spans="1:7" ht="36">
      <c r="A138" s="2671"/>
      <c r="B138" s="1685" t="s">
        <v>1942</v>
      </c>
      <c r="C138" s="1686">
        <v>1</v>
      </c>
      <c r="D138" s="1687">
        <v>0.2304147465437788</v>
      </c>
      <c r="E138" s="1687">
        <v>0.2304147465437788</v>
      </c>
      <c r="F138" s="1688">
        <v>66.820276497695858</v>
      </c>
      <c r="G138" s="1677"/>
    </row>
    <row r="139" spans="1:7" ht="36">
      <c r="A139" s="2671"/>
      <c r="B139" s="1685" t="s">
        <v>1943</v>
      </c>
      <c r="C139" s="1686">
        <v>1</v>
      </c>
      <c r="D139" s="1687">
        <v>0.2304147465437788</v>
      </c>
      <c r="E139" s="1687">
        <v>0.2304147465437788</v>
      </c>
      <c r="F139" s="1688">
        <v>67.05069124423963</v>
      </c>
      <c r="G139" s="1677"/>
    </row>
    <row r="140" spans="1:7" ht="24">
      <c r="A140" s="2671"/>
      <c r="B140" s="1685" t="s">
        <v>1944</v>
      </c>
      <c r="C140" s="1686">
        <v>1</v>
      </c>
      <c r="D140" s="1687">
        <v>0.2304147465437788</v>
      </c>
      <c r="E140" s="1687">
        <v>0.2304147465437788</v>
      </c>
      <c r="F140" s="1688">
        <v>67.281105990783402</v>
      </c>
      <c r="G140" s="1677"/>
    </row>
    <row r="141" spans="1:7" ht="36">
      <c r="A141" s="2671"/>
      <c r="B141" s="1685" t="s">
        <v>1945</v>
      </c>
      <c r="C141" s="1686">
        <v>1</v>
      </c>
      <c r="D141" s="1687">
        <v>0.2304147465437788</v>
      </c>
      <c r="E141" s="1687">
        <v>0.2304147465437788</v>
      </c>
      <c r="F141" s="1688">
        <v>67.511520737327189</v>
      </c>
      <c r="G141" s="1677"/>
    </row>
    <row r="142" spans="1:7" ht="36">
      <c r="A142" s="2671"/>
      <c r="B142" s="1685" t="s">
        <v>1946</v>
      </c>
      <c r="C142" s="1686">
        <v>1</v>
      </c>
      <c r="D142" s="1687">
        <v>0.2304147465437788</v>
      </c>
      <c r="E142" s="1687">
        <v>0.2304147465437788</v>
      </c>
      <c r="F142" s="1688">
        <v>67.741935483870961</v>
      </c>
      <c r="G142" s="1677"/>
    </row>
    <row r="143" spans="1:7" ht="24">
      <c r="A143" s="2671"/>
      <c r="B143" s="1685" t="s">
        <v>1947</v>
      </c>
      <c r="C143" s="1686">
        <v>1</v>
      </c>
      <c r="D143" s="1687">
        <v>0.2304147465437788</v>
      </c>
      <c r="E143" s="1687">
        <v>0.2304147465437788</v>
      </c>
      <c r="F143" s="1688">
        <v>67.972350230414747</v>
      </c>
      <c r="G143" s="1677"/>
    </row>
    <row r="144" spans="1:7" ht="24">
      <c r="A144" s="2671"/>
      <c r="B144" s="1685" t="s">
        <v>1948</v>
      </c>
      <c r="C144" s="1686">
        <v>1</v>
      </c>
      <c r="D144" s="1687">
        <v>0.2304147465437788</v>
      </c>
      <c r="E144" s="1687">
        <v>0.2304147465437788</v>
      </c>
      <c r="F144" s="1688">
        <v>68.202764976958534</v>
      </c>
      <c r="G144" s="1677"/>
    </row>
    <row r="145" spans="1:7" ht="36">
      <c r="A145" s="2671"/>
      <c r="B145" s="1685" t="s">
        <v>1949</v>
      </c>
      <c r="C145" s="1686">
        <v>1</v>
      </c>
      <c r="D145" s="1687">
        <v>0.2304147465437788</v>
      </c>
      <c r="E145" s="1687">
        <v>0.2304147465437788</v>
      </c>
      <c r="F145" s="1688">
        <v>68.433179723502306</v>
      </c>
      <c r="G145" s="1677"/>
    </row>
    <row r="146" spans="1:7" ht="24">
      <c r="A146" s="2671"/>
      <c r="B146" s="1685" t="s">
        <v>1950</v>
      </c>
      <c r="C146" s="1686">
        <v>1</v>
      </c>
      <c r="D146" s="1687">
        <v>0.2304147465437788</v>
      </c>
      <c r="E146" s="1687">
        <v>0.2304147465437788</v>
      </c>
      <c r="F146" s="1688">
        <v>68.663594470046093</v>
      </c>
      <c r="G146" s="1677"/>
    </row>
    <row r="147" spans="1:7" ht="36">
      <c r="A147" s="2671"/>
      <c r="B147" s="1685" t="s">
        <v>1951</v>
      </c>
      <c r="C147" s="1686">
        <v>1</v>
      </c>
      <c r="D147" s="1687">
        <v>0.2304147465437788</v>
      </c>
      <c r="E147" s="1687">
        <v>0.2304147465437788</v>
      </c>
      <c r="F147" s="1688">
        <v>68.894009216589865</v>
      </c>
      <c r="G147" s="1677"/>
    </row>
    <row r="148" spans="1:7" ht="36">
      <c r="A148" s="2671"/>
      <c r="B148" s="1685" t="s">
        <v>1952</v>
      </c>
      <c r="C148" s="1686">
        <v>1</v>
      </c>
      <c r="D148" s="1687">
        <v>0.2304147465437788</v>
      </c>
      <c r="E148" s="1687">
        <v>0.2304147465437788</v>
      </c>
      <c r="F148" s="1688">
        <v>69.124423963133637</v>
      </c>
      <c r="G148" s="1677"/>
    </row>
    <row r="149" spans="1:7" ht="36">
      <c r="A149" s="2671"/>
      <c r="B149" s="1685" t="s">
        <v>1953</v>
      </c>
      <c r="C149" s="1686">
        <v>1</v>
      </c>
      <c r="D149" s="1687">
        <v>0.2304147465437788</v>
      </c>
      <c r="E149" s="1687">
        <v>0.2304147465437788</v>
      </c>
      <c r="F149" s="1688">
        <v>69.354838709677423</v>
      </c>
      <c r="G149" s="1677"/>
    </row>
    <row r="150" spans="1:7" ht="36">
      <c r="A150" s="2671"/>
      <c r="B150" s="1685" t="s">
        <v>1954</v>
      </c>
      <c r="C150" s="1686">
        <v>1</v>
      </c>
      <c r="D150" s="1687">
        <v>0.2304147465437788</v>
      </c>
      <c r="E150" s="1687">
        <v>0.2304147465437788</v>
      </c>
      <c r="F150" s="1688">
        <v>69.585253456221196</v>
      </c>
      <c r="G150" s="1677"/>
    </row>
    <row r="151" spans="1:7" ht="36">
      <c r="A151" s="2671"/>
      <c r="B151" s="1685" t="s">
        <v>1955</v>
      </c>
      <c r="C151" s="1686">
        <v>1</v>
      </c>
      <c r="D151" s="1687">
        <v>0.2304147465437788</v>
      </c>
      <c r="E151" s="1687">
        <v>0.2304147465437788</v>
      </c>
      <c r="F151" s="1688">
        <v>69.815668202764982</v>
      </c>
      <c r="G151" s="1677"/>
    </row>
    <row r="152" spans="1:7" ht="36">
      <c r="A152" s="2671"/>
      <c r="B152" s="1685" t="s">
        <v>1956</v>
      </c>
      <c r="C152" s="1686">
        <v>1</v>
      </c>
      <c r="D152" s="1687">
        <v>0.2304147465437788</v>
      </c>
      <c r="E152" s="1687">
        <v>0.2304147465437788</v>
      </c>
      <c r="F152" s="1688">
        <v>70.046082949308754</v>
      </c>
      <c r="G152" s="1677"/>
    </row>
    <row r="153" spans="1:7" ht="36">
      <c r="A153" s="2671"/>
      <c r="B153" s="1685" t="s">
        <v>1957</v>
      </c>
      <c r="C153" s="1686">
        <v>1</v>
      </c>
      <c r="D153" s="1687">
        <v>0.2304147465437788</v>
      </c>
      <c r="E153" s="1687">
        <v>0.2304147465437788</v>
      </c>
      <c r="F153" s="1688">
        <v>70.276497695852541</v>
      </c>
      <c r="G153" s="1677"/>
    </row>
    <row r="154" spans="1:7" ht="24">
      <c r="A154" s="2671"/>
      <c r="B154" s="1685" t="s">
        <v>1958</v>
      </c>
      <c r="C154" s="1686">
        <v>1</v>
      </c>
      <c r="D154" s="1687">
        <v>0.2304147465437788</v>
      </c>
      <c r="E154" s="1687">
        <v>0.2304147465437788</v>
      </c>
      <c r="F154" s="1688">
        <v>70.506912442396313</v>
      </c>
      <c r="G154" s="1677"/>
    </row>
    <row r="155" spans="1:7" ht="36">
      <c r="A155" s="2671"/>
      <c r="B155" s="1685" t="s">
        <v>1959</v>
      </c>
      <c r="C155" s="1686">
        <v>1</v>
      </c>
      <c r="D155" s="1687">
        <v>0.2304147465437788</v>
      </c>
      <c r="E155" s="1687">
        <v>0.2304147465437788</v>
      </c>
      <c r="F155" s="1688">
        <v>70.737327188940085</v>
      </c>
      <c r="G155" s="1677"/>
    </row>
    <row r="156" spans="1:7" ht="24">
      <c r="A156" s="2671"/>
      <c r="B156" s="1685" t="s">
        <v>1960</v>
      </c>
      <c r="C156" s="1686">
        <v>1</v>
      </c>
      <c r="D156" s="1687">
        <v>0.2304147465437788</v>
      </c>
      <c r="E156" s="1687">
        <v>0.2304147465437788</v>
      </c>
      <c r="F156" s="1688">
        <v>70.967741935483872</v>
      </c>
      <c r="G156" s="1677"/>
    </row>
    <row r="157" spans="1:7" ht="36">
      <c r="A157" s="2671"/>
      <c r="B157" s="1685" t="s">
        <v>1961</v>
      </c>
      <c r="C157" s="1686">
        <v>1</v>
      </c>
      <c r="D157" s="1687">
        <v>0.2304147465437788</v>
      </c>
      <c r="E157" s="1687">
        <v>0.2304147465437788</v>
      </c>
      <c r="F157" s="1688">
        <v>71.198156682027644</v>
      </c>
      <c r="G157" s="1677"/>
    </row>
    <row r="158" spans="1:7" ht="36">
      <c r="A158" s="2671"/>
      <c r="B158" s="1685" t="s">
        <v>1962</v>
      </c>
      <c r="C158" s="1686">
        <v>1</v>
      </c>
      <c r="D158" s="1687">
        <v>0.2304147465437788</v>
      </c>
      <c r="E158" s="1687">
        <v>0.2304147465437788</v>
      </c>
      <c r="F158" s="1688">
        <v>71.428571428571431</v>
      </c>
      <c r="G158" s="1677"/>
    </row>
    <row r="159" spans="1:7" ht="36">
      <c r="A159" s="2671"/>
      <c r="B159" s="1685" t="s">
        <v>1963</v>
      </c>
      <c r="C159" s="1686">
        <v>1</v>
      </c>
      <c r="D159" s="1687">
        <v>0.2304147465437788</v>
      </c>
      <c r="E159" s="1687">
        <v>0.2304147465437788</v>
      </c>
      <c r="F159" s="1688">
        <v>71.658986175115203</v>
      </c>
      <c r="G159" s="1677"/>
    </row>
    <row r="160" spans="1:7" ht="36">
      <c r="A160" s="2671"/>
      <c r="B160" s="1685" t="s">
        <v>1964</v>
      </c>
      <c r="C160" s="1686">
        <v>1</v>
      </c>
      <c r="D160" s="1687">
        <v>0.2304147465437788</v>
      </c>
      <c r="E160" s="1687">
        <v>0.2304147465437788</v>
      </c>
      <c r="F160" s="1688">
        <v>71.889400921658989</v>
      </c>
      <c r="G160" s="1677"/>
    </row>
    <row r="161" spans="1:7" ht="24">
      <c r="A161" s="2671"/>
      <c r="B161" s="1685" t="s">
        <v>1965</v>
      </c>
      <c r="C161" s="1686">
        <v>1</v>
      </c>
      <c r="D161" s="1687">
        <v>0.2304147465437788</v>
      </c>
      <c r="E161" s="1687">
        <v>0.2304147465437788</v>
      </c>
      <c r="F161" s="1688">
        <v>72.119815668202776</v>
      </c>
      <c r="G161" s="1677"/>
    </row>
    <row r="162" spans="1:7" ht="36">
      <c r="A162" s="2671"/>
      <c r="B162" s="1685" t="s">
        <v>1966</v>
      </c>
      <c r="C162" s="1686">
        <v>1</v>
      </c>
      <c r="D162" s="1687">
        <v>0.2304147465437788</v>
      </c>
      <c r="E162" s="1687">
        <v>0.2304147465437788</v>
      </c>
      <c r="F162" s="1688">
        <v>72.350230414746548</v>
      </c>
      <c r="G162" s="1677"/>
    </row>
    <row r="163" spans="1:7" ht="36">
      <c r="A163" s="2671"/>
      <c r="B163" s="1685" t="s">
        <v>1967</v>
      </c>
      <c r="C163" s="1686">
        <v>1</v>
      </c>
      <c r="D163" s="1687">
        <v>0.2304147465437788</v>
      </c>
      <c r="E163" s="1687">
        <v>0.2304147465437788</v>
      </c>
      <c r="F163" s="1688">
        <v>72.58064516129032</v>
      </c>
      <c r="G163" s="1677"/>
    </row>
    <row r="164" spans="1:7" ht="36">
      <c r="A164" s="2671"/>
      <c r="B164" s="1685" t="s">
        <v>1968</v>
      </c>
      <c r="C164" s="1686">
        <v>1</v>
      </c>
      <c r="D164" s="1687">
        <v>0.2304147465437788</v>
      </c>
      <c r="E164" s="1687">
        <v>0.2304147465437788</v>
      </c>
      <c r="F164" s="1688">
        <v>72.811059907834093</v>
      </c>
      <c r="G164" s="1677"/>
    </row>
    <row r="165" spans="1:7" ht="24">
      <c r="A165" s="2671"/>
      <c r="B165" s="1685" t="s">
        <v>1969</v>
      </c>
      <c r="C165" s="1686">
        <v>1</v>
      </c>
      <c r="D165" s="1687">
        <v>0.2304147465437788</v>
      </c>
      <c r="E165" s="1687">
        <v>0.2304147465437788</v>
      </c>
      <c r="F165" s="1688">
        <v>73.041474654377879</v>
      </c>
      <c r="G165" s="1677"/>
    </row>
    <row r="166" spans="1:7" ht="36">
      <c r="A166" s="2671"/>
      <c r="B166" s="1685" t="s">
        <v>1970</v>
      </c>
      <c r="C166" s="1686">
        <v>1</v>
      </c>
      <c r="D166" s="1687">
        <v>0.2304147465437788</v>
      </c>
      <c r="E166" s="1687">
        <v>0.2304147465437788</v>
      </c>
      <c r="F166" s="1688">
        <v>73.271889400921665</v>
      </c>
      <c r="G166" s="1677"/>
    </row>
    <row r="167" spans="1:7" ht="36">
      <c r="A167" s="2671"/>
      <c r="B167" s="1685" t="s">
        <v>1971</v>
      </c>
      <c r="C167" s="1686">
        <v>1</v>
      </c>
      <c r="D167" s="1687">
        <v>0.2304147465437788</v>
      </c>
      <c r="E167" s="1687">
        <v>0.2304147465437788</v>
      </c>
      <c r="F167" s="1688">
        <v>73.502304147465438</v>
      </c>
      <c r="G167" s="1677"/>
    </row>
    <row r="168" spans="1:7" ht="36">
      <c r="A168" s="2671"/>
      <c r="B168" s="1685" t="s">
        <v>1972</v>
      </c>
      <c r="C168" s="1686">
        <v>1</v>
      </c>
      <c r="D168" s="1687">
        <v>0.2304147465437788</v>
      </c>
      <c r="E168" s="1687">
        <v>0.2304147465437788</v>
      </c>
      <c r="F168" s="1688">
        <v>73.732718894009224</v>
      </c>
      <c r="G168" s="1677"/>
    </row>
    <row r="169" spans="1:7" ht="24">
      <c r="A169" s="2671"/>
      <c r="B169" s="1685" t="s">
        <v>1973</v>
      </c>
      <c r="C169" s="1686">
        <v>1</v>
      </c>
      <c r="D169" s="1687">
        <v>0.2304147465437788</v>
      </c>
      <c r="E169" s="1687">
        <v>0.2304147465437788</v>
      </c>
      <c r="F169" s="1688">
        <v>73.963133640552996</v>
      </c>
      <c r="G169" s="1677"/>
    </row>
    <row r="170" spans="1:7" ht="36">
      <c r="A170" s="2671"/>
      <c r="B170" s="1685" t="s">
        <v>1974</v>
      </c>
      <c r="C170" s="1686">
        <v>1</v>
      </c>
      <c r="D170" s="1687">
        <v>0.2304147465437788</v>
      </c>
      <c r="E170" s="1687">
        <v>0.2304147465437788</v>
      </c>
      <c r="F170" s="1688">
        <v>74.193548387096769</v>
      </c>
      <c r="G170" s="1677"/>
    </row>
    <row r="171" spans="1:7" ht="36">
      <c r="A171" s="2671"/>
      <c r="B171" s="1685" t="s">
        <v>1975</v>
      </c>
      <c r="C171" s="1686">
        <v>1</v>
      </c>
      <c r="D171" s="1687">
        <v>0.2304147465437788</v>
      </c>
      <c r="E171" s="1687">
        <v>0.2304147465437788</v>
      </c>
      <c r="F171" s="1688">
        <v>74.423963133640555</v>
      </c>
      <c r="G171" s="1677"/>
    </row>
    <row r="172" spans="1:7" ht="36">
      <c r="A172" s="2671"/>
      <c r="B172" s="1685" t="s">
        <v>1976</v>
      </c>
      <c r="C172" s="1686">
        <v>1</v>
      </c>
      <c r="D172" s="1687">
        <v>0.2304147465437788</v>
      </c>
      <c r="E172" s="1687">
        <v>0.2304147465437788</v>
      </c>
      <c r="F172" s="1688">
        <v>74.654377880184327</v>
      </c>
      <c r="G172" s="1677"/>
    </row>
    <row r="173" spans="1:7" ht="36">
      <c r="A173" s="2671"/>
      <c r="B173" s="1685" t="s">
        <v>1977</v>
      </c>
      <c r="C173" s="1686">
        <v>1</v>
      </c>
      <c r="D173" s="1687">
        <v>0.2304147465437788</v>
      </c>
      <c r="E173" s="1687">
        <v>0.2304147465437788</v>
      </c>
      <c r="F173" s="1688">
        <v>74.884792626728114</v>
      </c>
      <c r="G173" s="1677"/>
    </row>
    <row r="174" spans="1:7" ht="36">
      <c r="A174" s="2671"/>
      <c r="B174" s="1685" t="s">
        <v>1978</v>
      </c>
      <c r="C174" s="1686">
        <v>1</v>
      </c>
      <c r="D174" s="1687">
        <v>0.2304147465437788</v>
      </c>
      <c r="E174" s="1687">
        <v>0.2304147465437788</v>
      </c>
      <c r="F174" s="1688">
        <v>75.115207373271886</v>
      </c>
      <c r="G174" s="1677"/>
    </row>
    <row r="175" spans="1:7" ht="36">
      <c r="A175" s="2671"/>
      <c r="B175" s="1685" t="s">
        <v>1979</v>
      </c>
      <c r="C175" s="1686">
        <v>1</v>
      </c>
      <c r="D175" s="1687">
        <v>0.2304147465437788</v>
      </c>
      <c r="E175" s="1687">
        <v>0.2304147465437788</v>
      </c>
      <c r="F175" s="1688">
        <v>75.345622119815673</v>
      </c>
      <c r="G175" s="1677"/>
    </row>
    <row r="176" spans="1:7" ht="24">
      <c r="A176" s="2671"/>
      <c r="B176" s="1685" t="s">
        <v>1980</v>
      </c>
      <c r="C176" s="1686">
        <v>1</v>
      </c>
      <c r="D176" s="1687">
        <v>0.2304147465437788</v>
      </c>
      <c r="E176" s="1687">
        <v>0.2304147465437788</v>
      </c>
      <c r="F176" s="1688">
        <v>75.576036866359445</v>
      </c>
      <c r="G176" s="1677"/>
    </row>
    <row r="177" spans="1:7" ht="36">
      <c r="A177" s="2671"/>
      <c r="B177" s="1685" t="s">
        <v>1981</v>
      </c>
      <c r="C177" s="1686">
        <v>1</v>
      </c>
      <c r="D177" s="1687">
        <v>0.2304147465437788</v>
      </c>
      <c r="E177" s="1687">
        <v>0.2304147465437788</v>
      </c>
      <c r="F177" s="1688">
        <v>75.806451612903231</v>
      </c>
      <c r="G177" s="1677"/>
    </row>
    <row r="178" spans="1:7" ht="24">
      <c r="A178" s="2671"/>
      <c r="B178" s="1685" t="s">
        <v>1982</v>
      </c>
      <c r="C178" s="1686">
        <v>1</v>
      </c>
      <c r="D178" s="1687">
        <v>0.2304147465437788</v>
      </c>
      <c r="E178" s="1687">
        <v>0.2304147465437788</v>
      </c>
      <c r="F178" s="1688">
        <v>76.036866359447004</v>
      </c>
      <c r="G178" s="1677"/>
    </row>
    <row r="179" spans="1:7" ht="36">
      <c r="A179" s="2671"/>
      <c r="B179" s="1685" t="s">
        <v>1983</v>
      </c>
      <c r="C179" s="1686">
        <v>1</v>
      </c>
      <c r="D179" s="1687">
        <v>0.2304147465437788</v>
      </c>
      <c r="E179" s="1687">
        <v>0.2304147465437788</v>
      </c>
      <c r="F179" s="1688">
        <v>76.267281105990776</v>
      </c>
      <c r="G179" s="1677"/>
    </row>
    <row r="180" spans="1:7" ht="36">
      <c r="A180" s="2671"/>
      <c r="B180" s="1685" t="s">
        <v>1984</v>
      </c>
      <c r="C180" s="1686">
        <v>1</v>
      </c>
      <c r="D180" s="1687">
        <v>0.2304147465437788</v>
      </c>
      <c r="E180" s="1687">
        <v>0.2304147465437788</v>
      </c>
      <c r="F180" s="1688">
        <v>76.497695852534562</v>
      </c>
      <c r="G180" s="1677"/>
    </row>
    <row r="181" spans="1:7" ht="36">
      <c r="A181" s="2671"/>
      <c r="B181" s="1685" t="s">
        <v>1985</v>
      </c>
      <c r="C181" s="1686">
        <v>1</v>
      </c>
      <c r="D181" s="1687">
        <v>0.2304147465437788</v>
      </c>
      <c r="E181" s="1687">
        <v>0.2304147465437788</v>
      </c>
      <c r="F181" s="1688">
        <v>76.728110599078335</v>
      </c>
      <c r="G181" s="1677"/>
    </row>
    <row r="182" spans="1:7" ht="24">
      <c r="A182" s="2671"/>
      <c r="B182" s="1685" t="s">
        <v>1986</v>
      </c>
      <c r="C182" s="1686">
        <v>1</v>
      </c>
      <c r="D182" s="1687">
        <v>0.2304147465437788</v>
      </c>
      <c r="E182" s="1687">
        <v>0.2304147465437788</v>
      </c>
      <c r="F182" s="1688">
        <v>76.958525345622121</v>
      </c>
      <c r="G182" s="1677"/>
    </row>
    <row r="183" spans="1:7" ht="36">
      <c r="A183" s="2671"/>
      <c r="B183" s="1685" t="s">
        <v>1987</v>
      </c>
      <c r="C183" s="1686">
        <v>1</v>
      </c>
      <c r="D183" s="1687">
        <v>0.2304147465437788</v>
      </c>
      <c r="E183" s="1687">
        <v>0.2304147465437788</v>
      </c>
      <c r="F183" s="1688">
        <v>77.188940092165907</v>
      </c>
      <c r="G183" s="1677"/>
    </row>
    <row r="184" spans="1:7" ht="36">
      <c r="A184" s="2671"/>
      <c r="B184" s="1685" t="s">
        <v>1988</v>
      </c>
      <c r="C184" s="1686">
        <v>1</v>
      </c>
      <c r="D184" s="1687">
        <v>0.2304147465437788</v>
      </c>
      <c r="E184" s="1687">
        <v>0.2304147465437788</v>
      </c>
      <c r="F184" s="1688">
        <v>77.41935483870968</v>
      </c>
      <c r="G184" s="1677"/>
    </row>
    <row r="185" spans="1:7">
      <c r="A185" s="2671"/>
      <c r="B185" s="1685" t="s">
        <v>1989</v>
      </c>
      <c r="C185" s="1686">
        <v>1</v>
      </c>
      <c r="D185" s="1687">
        <v>0.2304147465437788</v>
      </c>
      <c r="E185" s="1687">
        <v>0.2304147465437788</v>
      </c>
      <c r="F185" s="1688">
        <v>77.649769585253452</v>
      </c>
      <c r="G185" s="1677"/>
    </row>
    <row r="186" spans="1:7" ht="36">
      <c r="A186" s="2671"/>
      <c r="B186" s="1685" t="s">
        <v>1990</v>
      </c>
      <c r="C186" s="1686">
        <v>1</v>
      </c>
      <c r="D186" s="1687">
        <v>0.2304147465437788</v>
      </c>
      <c r="E186" s="1687">
        <v>0.2304147465437788</v>
      </c>
      <c r="F186" s="1688">
        <v>77.880184331797224</v>
      </c>
      <c r="G186" s="1677"/>
    </row>
    <row r="187" spans="1:7" ht="36">
      <c r="A187" s="2671"/>
      <c r="B187" s="1685" t="s">
        <v>1991</v>
      </c>
      <c r="C187" s="1686">
        <v>1</v>
      </c>
      <c r="D187" s="1687">
        <v>0.2304147465437788</v>
      </c>
      <c r="E187" s="1687">
        <v>0.2304147465437788</v>
      </c>
      <c r="F187" s="1688">
        <v>78.110599078341011</v>
      </c>
      <c r="G187" s="1677"/>
    </row>
    <row r="188" spans="1:7" ht="36">
      <c r="A188" s="2671"/>
      <c r="B188" s="1685" t="s">
        <v>1992</v>
      </c>
      <c r="C188" s="1686">
        <v>1</v>
      </c>
      <c r="D188" s="1687">
        <v>0.2304147465437788</v>
      </c>
      <c r="E188" s="1687">
        <v>0.2304147465437788</v>
      </c>
      <c r="F188" s="1688">
        <v>78.341013824884797</v>
      </c>
      <c r="G188" s="1677"/>
    </row>
    <row r="189" spans="1:7">
      <c r="A189" s="2671"/>
      <c r="B189" s="1685" t="s">
        <v>1993</v>
      </c>
      <c r="C189" s="1686">
        <v>1</v>
      </c>
      <c r="D189" s="1687">
        <v>0.2304147465437788</v>
      </c>
      <c r="E189" s="1687">
        <v>0.2304147465437788</v>
      </c>
      <c r="F189" s="1688">
        <v>78.571428571428569</v>
      </c>
      <c r="G189" s="1677"/>
    </row>
    <row r="190" spans="1:7" ht="36">
      <c r="A190" s="2671"/>
      <c r="B190" s="1685" t="s">
        <v>1994</v>
      </c>
      <c r="C190" s="1686">
        <v>1</v>
      </c>
      <c r="D190" s="1687">
        <v>0.2304147465437788</v>
      </c>
      <c r="E190" s="1687">
        <v>0.2304147465437788</v>
      </c>
      <c r="F190" s="1688">
        <v>78.801843317972356</v>
      </c>
      <c r="G190" s="1677"/>
    </row>
    <row r="191" spans="1:7" ht="36">
      <c r="A191" s="2671"/>
      <c r="B191" s="1685" t="s">
        <v>1995</v>
      </c>
      <c r="C191" s="1686">
        <v>1</v>
      </c>
      <c r="D191" s="1687">
        <v>0.2304147465437788</v>
      </c>
      <c r="E191" s="1687">
        <v>0.2304147465437788</v>
      </c>
      <c r="F191" s="1688">
        <v>79.032258064516128</v>
      </c>
      <c r="G191" s="1677"/>
    </row>
    <row r="192" spans="1:7" ht="36">
      <c r="A192" s="2671"/>
      <c r="B192" s="1685" t="s">
        <v>1996</v>
      </c>
      <c r="C192" s="1686">
        <v>1</v>
      </c>
      <c r="D192" s="1687">
        <v>0.2304147465437788</v>
      </c>
      <c r="E192" s="1687">
        <v>0.2304147465437788</v>
      </c>
      <c r="F192" s="1688">
        <v>79.262672811059915</v>
      </c>
      <c r="G192" s="1677"/>
    </row>
    <row r="193" spans="1:7" ht="36">
      <c r="A193" s="2671"/>
      <c r="B193" s="1685" t="s">
        <v>1997</v>
      </c>
      <c r="C193" s="1686">
        <v>1</v>
      </c>
      <c r="D193" s="1687">
        <v>0.2304147465437788</v>
      </c>
      <c r="E193" s="1687">
        <v>0.2304147465437788</v>
      </c>
      <c r="F193" s="1688">
        <v>79.493087557603687</v>
      </c>
      <c r="G193" s="1677"/>
    </row>
    <row r="194" spans="1:7" ht="36">
      <c r="A194" s="2671"/>
      <c r="B194" s="1685" t="s">
        <v>1998</v>
      </c>
      <c r="C194" s="1686">
        <v>1</v>
      </c>
      <c r="D194" s="1687">
        <v>0.2304147465437788</v>
      </c>
      <c r="E194" s="1687">
        <v>0.2304147465437788</v>
      </c>
      <c r="F194" s="1688">
        <v>79.723502304147459</v>
      </c>
      <c r="G194" s="1677"/>
    </row>
    <row r="195" spans="1:7" ht="24">
      <c r="A195" s="2671"/>
      <c r="B195" s="1685" t="s">
        <v>1999</v>
      </c>
      <c r="C195" s="1686">
        <v>1</v>
      </c>
      <c r="D195" s="1687">
        <v>0.2304147465437788</v>
      </c>
      <c r="E195" s="1687">
        <v>0.2304147465437788</v>
      </c>
      <c r="F195" s="1688">
        <v>79.953917050691246</v>
      </c>
      <c r="G195" s="1677"/>
    </row>
    <row r="196" spans="1:7" ht="36">
      <c r="A196" s="2671"/>
      <c r="B196" s="1685" t="s">
        <v>2000</v>
      </c>
      <c r="C196" s="1686">
        <v>1</v>
      </c>
      <c r="D196" s="1687">
        <v>0.2304147465437788</v>
      </c>
      <c r="E196" s="1687">
        <v>0.2304147465437788</v>
      </c>
      <c r="F196" s="1688">
        <v>80.184331797235018</v>
      </c>
      <c r="G196" s="1677"/>
    </row>
    <row r="197" spans="1:7" ht="36">
      <c r="A197" s="2671"/>
      <c r="B197" s="1685" t="s">
        <v>2001</v>
      </c>
      <c r="C197" s="1686">
        <v>1</v>
      </c>
      <c r="D197" s="1687">
        <v>0.2304147465437788</v>
      </c>
      <c r="E197" s="1687">
        <v>0.2304147465437788</v>
      </c>
      <c r="F197" s="1688">
        <v>80.414746543778804</v>
      </c>
      <c r="G197" s="1677"/>
    </row>
    <row r="198" spans="1:7" ht="36">
      <c r="A198" s="2671"/>
      <c r="B198" s="1685" t="s">
        <v>2002</v>
      </c>
      <c r="C198" s="1686">
        <v>1</v>
      </c>
      <c r="D198" s="1687">
        <v>0.2304147465437788</v>
      </c>
      <c r="E198" s="1687">
        <v>0.2304147465437788</v>
      </c>
      <c r="F198" s="1688">
        <v>80.645161290322577</v>
      </c>
      <c r="G198" s="1677"/>
    </row>
    <row r="199" spans="1:7" ht="36">
      <c r="A199" s="2671"/>
      <c r="B199" s="1685" t="s">
        <v>2003</v>
      </c>
      <c r="C199" s="1686">
        <v>1</v>
      </c>
      <c r="D199" s="1687">
        <v>0.2304147465437788</v>
      </c>
      <c r="E199" s="1687">
        <v>0.2304147465437788</v>
      </c>
      <c r="F199" s="1688">
        <v>80.875576036866363</v>
      </c>
      <c r="G199" s="1677"/>
    </row>
    <row r="200" spans="1:7" ht="36">
      <c r="A200" s="2671"/>
      <c r="B200" s="1685" t="s">
        <v>2004</v>
      </c>
      <c r="C200" s="1686">
        <v>1</v>
      </c>
      <c r="D200" s="1687">
        <v>0.2304147465437788</v>
      </c>
      <c r="E200" s="1687">
        <v>0.2304147465437788</v>
      </c>
      <c r="F200" s="1688">
        <v>81.105990783410135</v>
      </c>
      <c r="G200" s="1677"/>
    </row>
    <row r="201" spans="1:7" ht="36">
      <c r="A201" s="2671"/>
      <c r="B201" s="1685" t="s">
        <v>2005</v>
      </c>
      <c r="C201" s="1686">
        <v>1</v>
      </c>
      <c r="D201" s="1687">
        <v>0.2304147465437788</v>
      </c>
      <c r="E201" s="1687">
        <v>0.2304147465437788</v>
      </c>
      <c r="F201" s="1688">
        <v>81.336405529953907</v>
      </c>
      <c r="G201" s="1677"/>
    </row>
    <row r="202" spans="1:7" ht="36">
      <c r="A202" s="2671"/>
      <c r="B202" s="1685" t="s">
        <v>2006</v>
      </c>
      <c r="C202" s="1686">
        <v>1</v>
      </c>
      <c r="D202" s="1687">
        <v>0.2304147465437788</v>
      </c>
      <c r="E202" s="1687">
        <v>0.2304147465437788</v>
      </c>
      <c r="F202" s="1688">
        <v>81.566820276497694</v>
      </c>
      <c r="G202" s="1677"/>
    </row>
    <row r="203" spans="1:7" ht="24">
      <c r="A203" s="2671"/>
      <c r="B203" s="1685" t="s">
        <v>2007</v>
      </c>
      <c r="C203" s="1686">
        <v>1</v>
      </c>
      <c r="D203" s="1687">
        <v>0.2304147465437788</v>
      </c>
      <c r="E203" s="1687">
        <v>0.2304147465437788</v>
      </c>
      <c r="F203" s="1688">
        <v>81.797235023041466</v>
      </c>
      <c r="G203" s="1677"/>
    </row>
    <row r="204" spans="1:7" ht="24">
      <c r="A204" s="2671"/>
      <c r="B204" s="1685" t="s">
        <v>2008</v>
      </c>
      <c r="C204" s="1686">
        <v>1</v>
      </c>
      <c r="D204" s="1687">
        <v>0.2304147465437788</v>
      </c>
      <c r="E204" s="1687">
        <v>0.2304147465437788</v>
      </c>
      <c r="F204" s="1688">
        <v>82.027649769585253</v>
      </c>
      <c r="G204" s="1677"/>
    </row>
    <row r="205" spans="1:7">
      <c r="A205" s="2671"/>
      <c r="B205" s="1685" t="s">
        <v>2009</v>
      </c>
      <c r="C205" s="1686">
        <v>1</v>
      </c>
      <c r="D205" s="1687">
        <v>0.2304147465437788</v>
      </c>
      <c r="E205" s="1687">
        <v>0.2304147465437788</v>
      </c>
      <c r="F205" s="1688">
        <v>82.258064516129039</v>
      </c>
      <c r="G205" s="1677"/>
    </row>
    <row r="206" spans="1:7" ht="24">
      <c r="A206" s="2671"/>
      <c r="B206" s="1685" t="s">
        <v>2010</v>
      </c>
      <c r="C206" s="1686">
        <v>1</v>
      </c>
      <c r="D206" s="1687">
        <v>0.2304147465437788</v>
      </c>
      <c r="E206" s="1687">
        <v>0.2304147465437788</v>
      </c>
      <c r="F206" s="1688">
        <v>82.488479262672811</v>
      </c>
      <c r="G206" s="1677"/>
    </row>
    <row r="207" spans="1:7" ht="36">
      <c r="A207" s="2671"/>
      <c r="B207" s="1685" t="s">
        <v>2011</v>
      </c>
      <c r="C207" s="1686">
        <v>1</v>
      </c>
      <c r="D207" s="1687">
        <v>0.2304147465437788</v>
      </c>
      <c r="E207" s="1687">
        <v>0.2304147465437788</v>
      </c>
      <c r="F207" s="1688">
        <v>82.718894009216598</v>
      </c>
      <c r="G207" s="1677"/>
    </row>
    <row r="208" spans="1:7" ht="24">
      <c r="A208" s="2671"/>
      <c r="B208" s="1685" t="s">
        <v>2012</v>
      </c>
      <c r="C208" s="1686">
        <v>1</v>
      </c>
      <c r="D208" s="1687">
        <v>0.2304147465437788</v>
      </c>
      <c r="E208" s="1687">
        <v>0.2304147465437788</v>
      </c>
      <c r="F208" s="1688">
        <v>82.94930875576037</v>
      </c>
      <c r="G208" s="1677"/>
    </row>
    <row r="209" spans="1:7" ht="36">
      <c r="A209" s="2671"/>
      <c r="B209" s="1685" t="s">
        <v>2013</v>
      </c>
      <c r="C209" s="1686">
        <v>1</v>
      </c>
      <c r="D209" s="1687">
        <v>0.2304147465437788</v>
      </c>
      <c r="E209" s="1687">
        <v>0.2304147465437788</v>
      </c>
      <c r="F209" s="1688">
        <v>83.179723502304142</v>
      </c>
      <c r="G209" s="1677"/>
    </row>
    <row r="210" spans="1:7" ht="36">
      <c r="A210" s="2671"/>
      <c r="B210" s="1685" t="s">
        <v>2014</v>
      </c>
      <c r="C210" s="1686">
        <v>1</v>
      </c>
      <c r="D210" s="1687">
        <v>0.2304147465437788</v>
      </c>
      <c r="E210" s="1687">
        <v>0.2304147465437788</v>
      </c>
      <c r="F210" s="1688">
        <v>83.410138248847929</v>
      </c>
      <c r="G210" s="1677"/>
    </row>
    <row r="211" spans="1:7" ht="36">
      <c r="A211" s="2671"/>
      <c r="B211" s="1685" t="s">
        <v>2015</v>
      </c>
      <c r="C211" s="1686">
        <v>1</v>
      </c>
      <c r="D211" s="1687">
        <v>0.2304147465437788</v>
      </c>
      <c r="E211" s="1687">
        <v>0.2304147465437788</v>
      </c>
      <c r="F211" s="1688">
        <v>83.640552995391701</v>
      </c>
      <c r="G211" s="1677"/>
    </row>
    <row r="212" spans="1:7" ht="36">
      <c r="A212" s="2671"/>
      <c r="B212" s="1685" t="s">
        <v>2016</v>
      </c>
      <c r="C212" s="1686">
        <v>1</v>
      </c>
      <c r="D212" s="1687">
        <v>0.2304147465437788</v>
      </c>
      <c r="E212" s="1687">
        <v>0.2304147465437788</v>
      </c>
      <c r="F212" s="1688">
        <v>83.870967741935488</v>
      </c>
      <c r="G212" s="1677"/>
    </row>
    <row r="213" spans="1:7" ht="36">
      <c r="A213" s="2671"/>
      <c r="B213" s="1685" t="s">
        <v>2017</v>
      </c>
      <c r="C213" s="1686">
        <v>1</v>
      </c>
      <c r="D213" s="1687">
        <v>0.2304147465437788</v>
      </c>
      <c r="E213" s="1687">
        <v>0.2304147465437788</v>
      </c>
      <c r="F213" s="1688">
        <v>84.10138248847926</v>
      </c>
      <c r="G213" s="1677"/>
    </row>
    <row r="214" spans="1:7" ht="36">
      <c r="A214" s="2671"/>
      <c r="B214" s="1685" t="s">
        <v>2018</v>
      </c>
      <c r="C214" s="1686">
        <v>1</v>
      </c>
      <c r="D214" s="1687">
        <v>0.2304147465437788</v>
      </c>
      <c r="E214" s="1687">
        <v>0.2304147465437788</v>
      </c>
      <c r="F214" s="1688">
        <v>84.331797235023046</v>
      </c>
      <c r="G214" s="1677"/>
    </row>
    <row r="215" spans="1:7" ht="36">
      <c r="A215" s="2671"/>
      <c r="B215" s="1685" t="s">
        <v>2019</v>
      </c>
      <c r="C215" s="1686">
        <v>1</v>
      </c>
      <c r="D215" s="1687">
        <v>0.2304147465437788</v>
      </c>
      <c r="E215" s="1687">
        <v>0.2304147465437788</v>
      </c>
      <c r="F215" s="1688">
        <v>84.562211981566819</v>
      </c>
      <c r="G215" s="1677"/>
    </row>
    <row r="216" spans="1:7" ht="36">
      <c r="A216" s="2671"/>
      <c r="B216" s="1685" t="s">
        <v>2020</v>
      </c>
      <c r="C216" s="1686">
        <v>1</v>
      </c>
      <c r="D216" s="1687">
        <v>0.2304147465437788</v>
      </c>
      <c r="E216" s="1687">
        <v>0.2304147465437788</v>
      </c>
      <c r="F216" s="1688">
        <v>84.792626728110605</v>
      </c>
      <c r="G216" s="1677"/>
    </row>
    <row r="217" spans="1:7" ht="36">
      <c r="A217" s="2671"/>
      <c r="B217" s="1685" t="s">
        <v>2021</v>
      </c>
      <c r="C217" s="1686">
        <v>1</v>
      </c>
      <c r="D217" s="1687">
        <v>0.2304147465437788</v>
      </c>
      <c r="E217" s="1687">
        <v>0.2304147465437788</v>
      </c>
      <c r="F217" s="1688">
        <v>85.023041474654377</v>
      </c>
      <c r="G217" s="1677"/>
    </row>
    <row r="218" spans="1:7" ht="24">
      <c r="A218" s="2671"/>
      <c r="B218" s="1685" t="s">
        <v>2022</v>
      </c>
      <c r="C218" s="1686">
        <v>1</v>
      </c>
      <c r="D218" s="1687">
        <v>0.2304147465437788</v>
      </c>
      <c r="E218" s="1687">
        <v>0.2304147465437788</v>
      </c>
      <c r="F218" s="1688">
        <v>85.253456221198149</v>
      </c>
      <c r="G218" s="1677"/>
    </row>
    <row r="219" spans="1:7" ht="24">
      <c r="A219" s="2671"/>
      <c r="B219" s="1685" t="s">
        <v>2023</v>
      </c>
      <c r="C219" s="1686">
        <v>1</v>
      </c>
      <c r="D219" s="1687">
        <v>0.2304147465437788</v>
      </c>
      <c r="E219" s="1687">
        <v>0.2304147465437788</v>
      </c>
      <c r="F219" s="1688">
        <v>85.483870967741936</v>
      </c>
      <c r="G219" s="1677"/>
    </row>
    <row r="220" spans="1:7" ht="36">
      <c r="A220" s="2671"/>
      <c r="B220" s="1685" t="s">
        <v>2024</v>
      </c>
      <c r="C220" s="1686">
        <v>1</v>
      </c>
      <c r="D220" s="1687">
        <v>0.2304147465437788</v>
      </c>
      <c r="E220" s="1687">
        <v>0.2304147465437788</v>
      </c>
      <c r="F220" s="1688">
        <v>85.714285714285708</v>
      </c>
      <c r="G220" s="1677"/>
    </row>
    <row r="221" spans="1:7" ht="24">
      <c r="A221" s="2671"/>
      <c r="B221" s="1685" t="s">
        <v>2025</v>
      </c>
      <c r="C221" s="1686">
        <v>1</v>
      </c>
      <c r="D221" s="1687">
        <v>0.2304147465437788</v>
      </c>
      <c r="E221" s="1687">
        <v>0.2304147465437788</v>
      </c>
      <c r="F221" s="1688">
        <v>85.944700460829495</v>
      </c>
      <c r="G221" s="1677"/>
    </row>
    <row r="222" spans="1:7" ht="36">
      <c r="A222" s="2671"/>
      <c r="B222" s="1685" t="s">
        <v>2026</v>
      </c>
      <c r="C222" s="1686">
        <v>1</v>
      </c>
      <c r="D222" s="1687">
        <v>0.2304147465437788</v>
      </c>
      <c r="E222" s="1687">
        <v>0.2304147465437788</v>
      </c>
      <c r="F222" s="1688">
        <v>86.175115207373281</v>
      </c>
      <c r="G222" s="1677"/>
    </row>
    <row r="223" spans="1:7" ht="36">
      <c r="A223" s="2671"/>
      <c r="B223" s="1685" t="s">
        <v>2027</v>
      </c>
      <c r="C223" s="1686">
        <v>1</v>
      </c>
      <c r="D223" s="1687">
        <v>0.2304147465437788</v>
      </c>
      <c r="E223" s="1687">
        <v>0.2304147465437788</v>
      </c>
      <c r="F223" s="1688">
        <v>86.405529953917053</v>
      </c>
      <c r="G223" s="1677"/>
    </row>
    <row r="224" spans="1:7" ht="24">
      <c r="A224" s="2671"/>
      <c r="B224" s="1685" t="s">
        <v>2028</v>
      </c>
      <c r="C224" s="1686">
        <v>1</v>
      </c>
      <c r="D224" s="1687">
        <v>0.2304147465437788</v>
      </c>
      <c r="E224" s="1687">
        <v>0.2304147465437788</v>
      </c>
      <c r="F224" s="1688">
        <v>86.635944700460826</v>
      </c>
      <c r="G224" s="1677"/>
    </row>
    <row r="225" spans="1:7" ht="24">
      <c r="A225" s="2671"/>
      <c r="B225" s="1685" t="s">
        <v>2029</v>
      </c>
      <c r="C225" s="1686">
        <v>1</v>
      </c>
      <c r="D225" s="1687">
        <v>0.2304147465437788</v>
      </c>
      <c r="E225" s="1687">
        <v>0.2304147465437788</v>
      </c>
      <c r="F225" s="1688">
        <v>86.866359447004598</v>
      </c>
      <c r="G225" s="1677"/>
    </row>
    <row r="226" spans="1:7" ht="36">
      <c r="A226" s="2671"/>
      <c r="B226" s="1685" t="s">
        <v>2030</v>
      </c>
      <c r="C226" s="1686">
        <v>1</v>
      </c>
      <c r="D226" s="1687">
        <v>0.2304147465437788</v>
      </c>
      <c r="E226" s="1687">
        <v>0.2304147465437788</v>
      </c>
      <c r="F226" s="1688">
        <v>87.096774193548384</v>
      </c>
      <c r="G226" s="1677"/>
    </row>
    <row r="227" spans="1:7" ht="36">
      <c r="A227" s="2671"/>
      <c r="B227" s="1685" t="s">
        <v>2031</v>
      </c>
      <c r="C227" s="1686">
        <v>1</v>
      </c>
      <c r="D227" s="1687">
        <v>0.2304147465437788</v>
      </c>
      <c r="E227" s="1687">
        <v>0.2304147465437788</v>
      </c>
      <c r="F227" s="1688">
        <v>87.327188940092171</v>
      </c>
      <c r="G227" s="1677"/>
    </row>
    <row r="228" spans="1:7" ht="36">
      <c r="A228" s="2671"/>
      <c r="B228" s="1685" t="s">
        <v>2032</v>
      </c>
      <c r="C228" s="1686">
        <v>1</v>
      </c>
      <c r="D228" s="1687">
        <v>0.2304147465437788</v>
      </c>
      <c r="E228" s="1687">
        <v>0.2304147465437788</v>
      </c>
      <c r="F228" s="1688">
        <v>87.557603686635943</v>
      </c>
      <c r="G228" s="1677"/>
    </row>
    <row r="229" spans="1:7" ht="36">
      <c r="A229" s="2671"/>
      <c r="B229" s="1685" t="s">
        <v>2033</v>
      </c>
      <c r="C229" s="1686">
        <v>1</v>
      </c>
      <c r="D229" s="1687">
        <v>0.2304147465437788</v>
      </c>
      <c r="E229" s="1687">
        <v>0.2304147465437788</v>
      </c>
      <c r="F229" s="1688">
        <v>87.78801843317973</v>
      </c>
      <c r="G229" s="1677"/>
    </row>
    <row r="230" spans="1:7" ht="36">
      <c r="A230" s="2671"/>
      <c r="B230" s="1685" t="s">
        <v>2034</v>
      </c>
      <c r="C230" s="1686">
        <v>1</v>
      </c>
      <c r="D230" s="1687">
        <v>0.2304147465437788</v>
      </c>
      <c r="E230" s="1687">
        <v>0.2304147465437788</v>
      </c>
      <c r="F230" s="1688">
        <v>88.018433179723502</v>
      </c>
      <c r="G230" s="1677"/>
    </row>
    <row r="231" spans="1:7" ht="36">
      <c r="A231" s="2671"/>
      <c r="B231" s="1685" t="s">
        <v>2035</v>
      </c>
      <c r="C231" s="1686">
        <v>1</v>
      </c>
      <c r="D231" s="1687">
        <v>0.2304147465437788</v>
      </c>
      <c r="E231" s="1687">
        <v>0.2304147465437788</v>
      </c>
      <c r="F231" s="1688">
        <v>88.248847926267288</v>
      </c>
      <c r="G231" s="1677"/>
    </row>
    <row r="232" spans="1:7" ht="36">
      <c r="A232" s="2671"/>
      <c r="B232" s="1685" t="s">
        <v>2036</v>
      </c>
      <c r="C232" s="1686">
        <v>1</v>
      </c>
      <c r="D232" s="1687">
        <v>0.2304147465437788</v>
      </c>
      <c r="E232" s="1687">
        <v>0.2304147465437788</v>
      </c>
      <c r="F232" s="1688">
        <v>88.47926267281106</v>
      </c>
      <c r="G232" s="1677"/>
    </row>
    <row r="233" spans="1:7" ht="24">
      <c r="A233" s="2671"/>
      <c r="B233" s="1685" t="s">
        <v>2037</v>
      </c>
      <c r="C233" s="1686">
        <v>1</v>
      </c>
      <c r="D233" s="1687">
        <v>0.2304147465437788</v>
      </c>
      <c r="E233" s="1687">
        <v>0.2304147465437788</v>
      </c>
      <c r="F233" s="1688">
        <v>88.709677419354833</v>
      </c>
      <c r="G233" s="1677"/>
    </row>
    <row r="234" spans="1:7" ht="36">
      <c r="A234" s="2671"/>
      <c r="B234" s="1685" t="s">
        <v>2038</v>
      </c>
      <c r="C234" s="1686">
        <v>1</v>
      </c>
      <c r="D234" s="1687">
        <v>0.2304147465437788</v>
      </c>
      <c r="E234" s="1687">
        <v>0.2304147465437788</v>
      </c>
      <c r="F234" s="1688">
        <v>88.940092165898619</v>
      </c>
      <c r="G234" s="1677"/>
    </row>
    <row r="235" spans="1:7" ht="36">
      <c r="A235" s="2671"/>
      <c r="B235" s="1685" t="s">
        <v>2039</v>
      </c>
      <c r="C235" s="1686">
        <v>1</v>
      </c>
      <c r="D235" s="1687">
        <v>0.2304147465437788</v>
      </c>
      <c r="E235" s="1687">
        <v>0.2304147465437788</v>
      </c>
      <c r="F235" s="1688">
        <v>89.170506912442391</v>
      </c>
      <c r="G235" s="1677"/>
    </row>
    <row r="236" spans="1:7" ht="36">
      <c r="A236" s="2671"/>
      <c r="B236" s="1685" t="s">
        <v>2040</v>
      </c>
      <c r="C236" s="1686">
        <v>1</v>
      </c>
      <c r="D236" s="1687">
        <v>0.2304147465437788</v>
      </c>
      <c r="E236" s="1687">
        <v>0.2304147465437788</v>
      </c>
      <c r="F236" s="1688">
        <v>89.400921658986178</v>
      </c>
      <c r="G236" s="1677"/>
    </row>
    <row r="237" spans="1:7" ht="36">
      <c r="A237" s="2671"/>
      <c r="B237" s="1685" t="s">
        <v>2041</v>
      </c>
      <c r="C237" s="1686">
        <v>1</v>
      </c>
      <c r="D237" s="1687">
        <v>0.2304147465437788</v>
      </c>
      <c r="E237" s="1687">
        <v>0.2304147465437788</v>
      </c>
      <c r="F237" s="1688">
        <v>89.63133640552995</v>
      </c>
      <c r="G237" s="1677"/>
    </row>
    <row r="238" spans="1:7" ht="36">
      <c r="A238" s="2671"/>
      <c r="B238" s="1685" t="s">
        <v>2042</v>
      </c>
      <c r="C238" s="1686">
        <v>1</v>
      </c>
      <c r="D238" s="1687">
        <v>0.2304147465437788</v>
      </c>
      <c r="E238" s="1687">
        <v>0.2304147465437788</v>
      </c>
      <c r="F238" s="1688">
        <v>89.861751152073737</v>
      </c>
      <c r="G238" s="1677"/>
    </row>
    <row r="239" spans="1:7" ht="36">
      <c r="A239" s="2671"/>
      <c r="B239" s="1685" t="s">
        <v>2043</v>
      </c>
      <c r="C239" s="1686">
        <v>1</v>
      </c>
      <c r="D239" s="1687">
        <v>0.2304147465437788</v>
      </c>
      <c r="E239" s="1687">
        <v>0.2304147465437788</v>
      </c>
      <c r="F239" s="1688">
        <v>90.092165898617509</v>
      </c>
      <c r="G239" s="1677"/>
    </row>
    <row r="240" spans="1:7" ht="36">
      <c r="A240" s="2671"/>
      <c r="B240" s="1685" t="s">
        <v>2044</v>
      </c>
      <c r="C240" s="1686">
        <v>1</v>
      </c>
      <c r="D240" s="1687">
        <v>0.2304147465437788</v>
      </c>
      <c r="E240" s="1687">
        <v>0.2304147465437788</v>
      </c>
      <c r="F240" s="1688">
        <v>90.322580645161281</v>
      </c>
      <c r="G240" s="1677"/>
    </row>
    <row r="241" spans="1:7" ht="36">
      <c r="A241" s="2671"/>
      <c r="B241" s="1685" t="s">
        <v>2045</v>
      </c>
      <c r="C241" s="1686">
        <v>1</v>
      </c>
      <c r="D241" s="1687">
        <v>0.2304147465437788</v>
      </c>
      <c r="E241" s="1687">
        <v>0.2304147465437788</v>
      </c>
      <c r="F241" s="1688">
        <v>90.552995391705068</v>
      </c>
      <c r="G241" s="1677"/>
    </row>
    <row r="242" spans="1:7" ht="36">
      <c r="A242" s="2671"/>
      <c r="B242" s="1685" t="s">
        <v>2046</v>
      </c>
      <c r="C242" s="1686">
        <v>1</v>
      </c>
      <c r="D242" s="1687">
        <v>0.2304147465437788</v>
      </c>
      <c r="E242" s="1687">
        <v>0.2304147465437788</v>
      </c>
      <c r="F242" s="1688">
        <v>90.78341013824884</v>
      </c>
      <c r="G242" s="1677"/>
    </row>
    <row r="243" spans="1:7" ht="24">
      <c r="A243" s="2671"/>
      <c r="B243" s="1685" t="s">
        <v>2047</v>
      </c>
      <c r="C243" s="1686">
        <v>1</v>
      </c>
      <c r="D243" s="1687">
        <v>0.2304147465437788</v>
      </c>
      <c r="E243" s="1687">
        <v>0.2304147465437788</v>
      </c>
      <c r="F243" s="1688">
        <v>91.013824884792626</v>
      </c>
      <c r="G243" s="1677"/>
    </row>
    <row r="244" spans="1:7" ht="24">
      <c r="A244" s="2671"/>
      <c r="B244" s="1685" t="s">
        <v>2048</v>
      </c>
      <c r="C244" s="1686">
        <v>1</v>
      </c>
      <c r="D244" s="1687">
        <v>0.2304147465437788</v>
      </c>
      <c r="E244" s="1687">
        <v>0.2304147465437788</v>
      </c>
      <c r="F244" s="1688">
        <v>91.244239631336413</v>
      </c>
      <c r="G244" s="1677"/>
    </row>
    <row r="245" spans="1:7" ht="36">
      <c r="A245" s="2671"/>
      <c r="B245" s="1685" t="s">
        <v>2049</v>
      </c>
      <c r="C245" s="1686">
        <v>1</v>
      </c>
      <c r="D245" s="1687">
        <v>0.2304147465437788</v>
      </c>
      <c r="E245" s="1687">
        <v>0.2304147465437788</v>
      </c>
      <c r="F245" s="1688">
        <v>91.474654377880185</v>
      </c>
      <c r="G245" s="1677"/>
    </row>
    <row r="246" spans="1:7" ht="36">
      <c r="A246" s="2671"/>
      <c r="B246" s="1685" t="s">
        <v>2050</v>
      </c>
      <c r="C246" s="1686">
        <v>1</v>
      </c>
      <c r="D246" s="1687">
        <v>0.2304147465437788</v>
      </c>
      <c r="E246" s="1687">
        <v>0.2304147465437788</v>
      </c>
      <c r="F246" s="1688">
        <v>91.705069124423972</v>
      </c>
      <c r="G246" s="1677"/>
    </row>
    <row r="247" spans="1:7" ht="36">
      <c r="A247" s="2671"/>
      <c r="B247" s="1685" t="s">
        <v>2051</v>
      </c>
      <c r="C247" s="1686">
        <v>1</v>
      </c>
      <c r="D247" s="1687">
        <v>0.2304147465437788</v>
      </c>
      <c r="E247" s="1687">
        <v>0.2304147465437788</v>
      </c>
      <c r="F247" s="1688">
        <v>91.935483870967744</v>
      </c>
      <c r="G247" s="1677"/>
    </row>
    <row r="248" spans="1:7" ht="24">
      <c r="A248" s="2671"/>
      <c r="B248" s="1685" t="s">
        <v>2052</v>
      </c>
      <c r="C248" s="1686">
        <v>1</v>
      </c>
      <c r="D248" s="1687">
        <v>0.2304147465437788</v>
      </c>
      <c r="E248" s="1687">
        <v>0.2304147465437788</v>
      </c>
      <c r="F248" s="1688">
        <v>92.165898617511516</v>
      </c>
      <c r="G248" s="1677"/>
    </row>
    <row r="249" spans="1:7">
      <c r="A249" s="2671"/>
      <c r="B249" s="1685" t="s">
        <v>2053</v>
      </c>
      <c r="C249" s="1686">
        <v>1</v>
      </c>
      <c r="D249" s="1687">
        <v>0.2304147465437788</v>
      </c>
      <c r="E249" s="1687">
        <v>0.2304147465437788</v>
      </c>
      <c r="F249" s="1688">
        <v>92.396313364055302</v>
      </c>
      <c r="G249" s="1677"/>
    </row>
    <row r="250" spans="1:7" ht="36">
      <c r="A250" s="2671"/>
      <c r="B250" s="1685" t="s">
        <v>2054</v>
      </c>
      <c r="C250" s="1686">
        <v>1</v>
      </c>
      <c r="D250" s="1687">
        <v>0.2304147465437788</v>
      </c>
      <c r="E250" s="1687">
        <v>0.2304147465437788</v>
      </c>
      <c r="F250" s="1688">
        <v>92.626728110599075</v>
      </c>
      <c r="G250" s="1677"/>
    </row>
    <row r="251" spans="1:7" ht="36">
      <c r="A251" s="2671"/>
      <c r="B251" s="1685" t="s">
        <v>2055</v>
      </c>
      <c r="C251" s="1686">
        <v>1</v>
      </c>
      <c r="D251" s="1687">
        <v>0.2304147465437788</v>
      </c>
      <c r="E251" s="1687">
        <v>0.2304147465437788</v>
      </c>
      <c r="F251" s="1688">
        <v>92.857142857142861</v>
      </c>
      <c r="G251" s="1677"/>
    </row>
    <row r="252" spans="1:7" ht="36">
      <c r="A252" s="2671"/>
      <c r="B252" s="1685" t="s">
        <v>2056</v>
      </c>
      <c r="C252" s="1686">
        <v>1</v>
      </c>
      <c r="D252" s="1687">
        <v>0.2304147465437788</v>
      </c>
      <c r="E252" s="1687">
        <v>0.2304147465437788</v>
      </c>
      <c r="F252" s="1688">
        <v>93.087557603686633</v>
      </c>
      <c r="G252" s="1677"/>
    </row>
    <row r="253" spans="1:7" ht="36">
      <c r="A253" s="2671"/>
      <c r="B253" s="1685" t="s">
        <v>2057</v>
      </c>
      <c r="C253" s="1686">
        <v>1</v>
      </c>
      <c r="D253" s="1687">
        <v>0.2304147465437788</v>
      </c>
      <c r="E253" s="1687">
        <v>0.2304147465437788</v>
      </c>
      <c r="F253" s="1688">
        <v>93.31797235023042</v>
      </c>
      <c r="G253" s="1677"/>
    </row>
    <row r="254" spans="1:7" ht="36">
      <c r="A254" s="2671"/>
      <c r="B254" s="1685" t="s">
        <v>2058</v>
      </c>
      <c r="C254" s="1686">
        <v>1</v>
      </c>
      <c r="D254" s="1687">
        <v>0.2304147465437788</v>
      </c>
      <c r="E254" s="1687">
        <v>0.2304147465437788</v>
      </c>
      <c r="F254" s="1688">
        <v>93.548387096774192</v>
      </c>
      <c r="G254" s="1677"/>
    </row>
    <row r="255" spans="1:7" ht="24">
      <c r="A255" s="2671"/>
      <c r="B255" s="1685" t="s">
        <v>2059</v>
      </c>
      <c r="C255" s="1686">
        <v>1</v>
      </c>
      <c r="D255" s="1687">
        <v>0.2304147465437788</v>
      </c>
      <c r="E255" s="1687">
        <v>0.2304147465437788</v>
      </c>
      <c r="F255" s="1688">
        <v>93.778801843317979</v>
      </c>
      <c r="G255" s="1677"/>
    </row>
    <row r="256" spans="1:7">
      <c r="A256" s="2671"/>
      <c r="B256" s="1685" t="s">
        <v>2060</v>
      </c>
      <c r="C256" s="1686">
        <v>1</v>
      </c>
      <c r="D256" s="1687">
        <v>0.2304147465437788</v>
      </c>
      <c r="E256" s="1687">
        <v>0.2304147465437788</v>
      </c>
      <c r="F256" s="1688">
        <v>94.009216589861751</v>
      </c>
      <c r="G256" s="1677"/>
    </row>
    <row r="257" spans="1:7" ht="24">
      <c r="A257" s="2671"/>
      <c r="B257" s="1685" t="s">
        <v>2061</v>
      </c>
      <c r="C257" s="1686">
        <v>1</v>
      </c>
      <c r="D257" s="1687">
        <v>0.2304147465437788</v>
      </c>
      <c r="E257" s="1687">
        <v>0.2304147465437788</v>
      </c>
      <c r="F257" s="1688">
        <v>94.239631336405523</v>
      </c>
      <c r="G257" s="1677"/>
    </row>
    <row r="258" spans="1:7">
      <c r="A258" s="2671"/>
      <c r="B258" s="1685" t="s">
        <v>2062</v>
      </c>
      <c r="C258" s="1686">
        <v>1</v>
      </c>
      <c r="D258" s="1687">
        <v>0.2304147465437788</v>
      </c>
      <c r="E258" s="1687">
        <v>0.2304147465437788</v>
      </c>
      <c r="F258" s="1688">
        <v>94.47004608294931</v>
      </c>
      <c r="G258" s="1677"/>
    </row>
    <row r="259" spans="1:7" ht="36">
      <c r="A259" s="2671"/>
      <c r="B259" s="1685" t="s">
        <v>2063</v>
      </c>
      <c r="C259" s="1686">
        <v>1</v>
      </c>
      <c r="D259" s="1687">
        <v>0.2304147465437788</v>
      </c>
      <c r="E259" s="1687">
        <v>0.2304147465437788</v>
      </c>
      <c r="F259" s="1688">
        <v>94.700460829493082</v>
      </c>
      <c r="G259" s="1677"/>
    </row>
    <row r="260" spans="1:7" ht="36">
      <c r="A260" s="2671"/>
      <c r="B260" s="1685" t="s">
        <v>2064</v>
      </c>
      <c r="C260" s="1686">
        <v>1</v>
      </c>
      <c r="D260" s="1687">
        <v>0.2304147465437788</v>
      </c>
      <c r="E260" s="1687">
        <v>0.2304147465437788</v>
      </c>
      <c r="F260" s="1688">
        <v>94.930875576036868</v>
      </c>
      <c r="G260" s="1677"/>
    </row>
    <row r="261" spans="1:7" ht="36">
      <c r="A261" s="2671"/>
      <c r="B261" s="1685" t="s">
        <v>2065</v>
      </c>
      <c r="C261" s="1686">
        <v>1</v>
      </c>
      <c r="D261" s="1687">
        <v>0.2304147465437788</v>
      </c>
      <c r="E261" s="1687">
        <v>0.2304147465437788</v>
      </c>
      <c r="F261" s="1688">
        <v>95.161290322580655</v>
      </c>
      <c r="G261" s="1677"/>
    </row>
    <row r="262" spans="1:7" ht="36">
      <c r="A262" s="2671"/>
      <c r="B262" s="1685" t="s">
        <v>2066</v>
      </c>
      <c r="C262" s="1686">
        <v>1</v>
      </c>
      <c r="D262" s="1687">
        <v>0.2304147465437788</v>
      </c>
      <c r="E262" s="1687">
        <v>0.2304147465437788</v>
      </c>
      <c r="F262" s="1688">
        <v>95.391705069124427</v>
      </c>
      <c r="G262" s="1677"/>
    </row>
    <row r="263" spans="1:7" ht="48">
      <c r="A263" s="2671"/>
      <c r="B263" s="1685" t="s">
        <v>2067</v>
      </c>
      <c r="C263" s="1686">
        <v>1</v>
      </c>
      <c r="D263" s="1687">
        <v>0.2304147465437788</v>
      </c>
      <c r="E263" s="1687">
        <v>0.2304147465437788</v>
      </c>
      <c r="F263" s="1688">
        <v>95.622119815668199</v>
      </c>
      <c r="G263" s="1677"/>
    </row>
    <row r="264" spans="1:7">
      <c r="A264" s="2671"/>
      <c r="B264" s="1685" t="s">
        <v>2068</v>
      </c>
      <c r="C264" s="1686">
        <v>1</v>
      </c>
      <c r="D264" s="1687">
        <v>0.2304147465437788</v>
      </c>
      <c r="E264" s="1687">
        <v>0.2304147465437788</v>
      </c>
      <c r="F264" s="1688">
        <v>95.852534562211972</v>
      </c>
      <c r="G264" s="1677"/>
    </row>
    <row r="265" spans="1:7" ht="36">
      <c r="A265" s="2671"/>
      <c r="B265" s="1685" t="s">
        <v>2069</v>
      </c>
      <c r="C265" s="1686">
        <v>1</v>
      </c>
      <c r="D265" s="1687">
        <v>0.2304147465437788</v>
      </c>
      <c r="E265" s="1687">
        <v>0.2304147465437788</v>
      </c>
      <c r="F265" s="1688">
        <v>96.082949308755758</v>
      </c>
      <c r="G265" s="1677"/>
    </row>
    <row r="266" spans="1:7" ht="36">
      <c r="A266" s="2671"/>
      <c r="B266" s="1685" t="s">
        <v>2070</v>
      </c>
      <c r="C266" s="1686">
        <v>1</v>
      </c>
      <c r="D266" s="1687">
        <v>0.2304147465437788</v>
      </c>
      <c r="E266" s="1687">
        <v>0.2304147465437788</v>
      </c>
      <c r="F266" s="1688">
        <v>96.313364055299544</v>
      </c>
      <c r="G266" s="1677"/>
    </row>
    <row r="267" spans="1:7" ht="24">
      <c r="A267" s="2671"/>
      <c r="B267" s="1685" t="s">
        <v>2071</v>
      </c>
      <c r="C267" s="1686">
        <v>1</v>
      </c>
      <c r="D267" s="1687">
        <v>0.2304147465437788</v>
      </c>
      <c r="E267" s="1687">
        <v>0.2304147465437788</v>
      </c>
      <c r="F267" s="1688">
        <v>96.543778801843317</v>
      </c>
      <c r="G267" s="1677"/>
    </row>
    <row r="268" spans="1:7" ht="24">
      <c r="A268" s="2671"/>
      <c r="B268" s="1685" t="s">
        <v>2072</v>
      </c>
      <c r="C268" s="1686">
        <v>1</v>
      </c>
      <c r="D268" s="1687">
        <v>0.2304147465437788</v>
      </c>
      <c r="E268" s="1687">
        <v>0.2304147465437788</v>
      </c>
      <c r="F268" s="1688">
        <v>96.774193548387103</v>
      </c>
      <c r="G268" s="1677"/>
    </row>
    <row r="269" spans="1:7" ht="36">
      <c r="A269" s="2671"/>
      <c r="B269" s="1685" t="s">
        <v>2073</v>
      </c>
      <c r="C269" s="1686">
        <v>1</v>
      </c>
      <c r="D269" s="1687">
        <v>0.2304147465437788</v>
      </c>
      <c r="E269" s="1687">
        <v>0.2304147465437788</v>
      </c>
      <c r="F269" s="1688">
        <v>97.004608294930875</v>
      </c>
      <c r="G269" s="1677"/>
    </row>
    <row r="270" spans="1:7" ht="36">
      <c r="A270" s="2671"/>
      <c r="B270" s="1685" t="s">
        <v>2074</v>
      </c>
      <c r="C270" s="1686">
        <v>1</v>
      </c>
      <c r="D270" s="1687">
        <v>0.2304147465437788</v>
      </c>
      <c r="E270" s="1687">
        <v>0.2304147465437788</v>
      </c>
      <c r="F270" s="1688">
        <v>97.235023041474662</v>
      </c>
      <c r="G270" s="1677"/>
    </row>
    <row r="271" spans="1:7" ht="36">
      <c r="A271" s="2671"/>
      <c r="B271" s="1685" t="s">
        <v>2075</v>
      </c>
      <c r="C271" s="1686">
        <v>1</v>
      </c>
      <c r="D271" s="1687">
        <v>0.2304147465437788</v>
      </c>
      <c r="E271" s="1687">
        <v>0.2304147465437788</v>
      </c>
      <c r="F271" s="1688">
        <v>97.465437788018434</v>
      </c>
      <c r="G271" s="1677"/>
    </row>
    <row r="272" spans="1:7" ht="36">
      <c r="A272" s="2671"/>
      <c r="B272" s="1685" t="s">
        <v>2076</v>
      </c>
      <c r="C272" s="1686">
        <v>1</v>
      </c>
      <c r="D272" s="1687">
        <v>0.2304147465437788</v>
      </c>
      <c r="E272" s="1687">
        <v>0.2304147465437788</v>
      </c>
      <c r="F272" s="1688">
        <v>97.695852534562206</v>
      </c>
      <c r="G272" s="1677"/>
    </row>
    <row r="273" spans="1:7" ht="24">
      <c r="A273" s="2671"/>
      <c r="B273" s="1685" t="s">
        <v>2077</v>
      </c>
      <c r="C273" s="1686">
        <v>1</v>
      </c>
      <c r="D273" s="1687">
        <v>0.2304147465437788</v>
      </c>
      <c r="E273" s="1687">
        <v>0.2304147465437788</v>
      </c>
      <c r="F273" s="1688">
        <v>97.926267281105993</v>
      </c>
      <c r="G273" s="1677"/>
    </row>
    <row r="274" spans="1:7" ht="36">
      <c r="A274" s="2671"/>
      <c r="B274" s="1685" t="s">
        <v>2078</v>
      </c>
      <c r="C274" s="1686">
        <v>1</v>
      </c>
      <c r="D274" s="1687">
        <v>0.2304147465437788</v>
      </c>
      <c r="E274" s="1687">
        <v>0.2304147465437788</v>
      </c>
      <c r="F274" s="1688">
        <v>98.156682027649765</v>
      </c>
      <c r="G274" s="1677"/>
    </row>
    <row r="275" spans="1:7">
      <c r="A275" s="2671"/>
      <c r="B275" s="1685" t="s">
        <v>2079</v>
      </c>
      <c r="C275" s="1686">
        <v>1</v>
      </c>
      <c r="D275" s="1687">
        <v>0.2304147465437788</v>
      </c>
      <c r="E275" s="1687">
        <v>0.2304147465437788</v>
      </c>
      <c r="F275" s="1688">
        <v>98.387096774193552</v>
      </c>
      <c r="G275" s="1677"/>
    </row>
    <row r="276" spans="1:7" ht="24">
      <c r="A276" s="2671"/>
      <c r="B276" s="1685" t="s">
        <v>2080</v>
      </c>
      <c r="C276" s="1686">
        <v>1</v>
      </c>
      <c r="D276" s="1687">
        <v>0.2304147465437788</v>
      </c>
      <c r="E276" s="1687">
        <v>0.2304147465437788</v>
      </c>
      <c r="F276" s="1688">
        <v>98.617511520737324</v>
      </c>
      <c r="G276" s="1677"/>
    </row>
    <row r="277" spans="1:7" ht="24">
      <c r="A277" s="2671"/>
      <c r="B277" s="1685" t="s">
        <v>2081</v>
      </c>
      <c r="C277" s="1686">
        <v>1</v>
      </c>
      <c r="D277" s="1687">
        <v>0.2304147465437788</v>
      </c>
      <c r="E277" s="1687">
        <v>0.2304147465437788</v>
      </c>
      <c r="F277" s="1688">
        <v>98.84792626728111</v>
      </c>
      <c r="G277" s="1677"/>
    </row>
    <row r="278" spans="1:7" ht="24">
      <c r="A278" s="2671"/>
      <c r="B278" s="1685" t="s">
        <v>2082</v>
      </c>
      <c r="C278" s="1686">
        <v>1</v>
      </c>
      <c r="D278" s="1687">
        <v>0.2304147465437788</v>
      </c>
      <c r="E278" s="1687">
        <v>0.2304147465437788</v>
      </c>
      <c r="F278" s="1688">
        <v>99.078341013824883</v>
      </c>
      <c r="G278" s="1677"/>
    </row>
    <row r="279" spans="1:7" ht="36">
      <c r="A279" s="2671"/>
      <c r="B279" s="1685" t="s">
        <v>2083</v>
      </c>
      <c r="C279" s="1686">
        <v>1</v>
      </c>
      <c r="D279" s="1687">
        <v>0.2304147465437788</v>
      </c>
      <c r="E279" s="1687">
        <v>0.2304147465437788</v>
      </c>
      <c r="F279" s="1688">
        <v>99.308755760368655</v>
      </c>
      <c r="G279" s="1677"/>
    </row>
    <row r="280" spans="1:7" ht="24">
      <c r="A280" s="2671"/>
      <c r="B280" s="1685" t="s">
        <v>2084</v>
      </c>
      <c r="C280" s="1686">
        <v>1</v>
      </c>
      <c r="D280" s="1687">
        <v>0.2304147465437788</v>
      </c>
      <c r="E280" s="1687">
        <v>0.2304147465437788</v>
      </c>
      <c r="F280" s="1688">
        <v>99.539170506912441</v>
      </c>
      <c r="G280" s="1677"/>
    </row>
    <row r="281" spans="1:7" ht="36">
      <c r="A281" s="2671"/>
      <c r="B281" s="1685" t="s">
        <v>2085</v>
      </c>
      <c r="C281" s="1686">
        <v>1</v>
      </c>
      <c r="D281" s="1687">
        <v>0.2304147465437788</v>
      </c>
      <c r="E281" s="1687">
        <v>0.2304147465437788</v>
      </c>
      <c r="F281" s="1688">
        <v>99.769585253456214</v>
      </c>
      <c r="G281" s="1677"/>
    </row>
    <row r="282" spans="1:7">
      <c r="A282" s="2671"/>
      <c r="B282" s="1685" t="s">
        <v>2086</v>
      </c>
      <c r="C282" s="1686">
        <v>1</v>
      </c>
      <c r="D282" s="1687">
        <v>0.2304147465437788</v>
      </c>
      <c r="E282" s="1687">
        <v>0.2304147465437788</v>
      </c>
      <c r="F282" s="1688">
        <v>100</v>
      </c>
      <c r="G282" s="1677"/>
    </row>
    <row r="283" spans="1:7" ht="15.75" thickBot="1">
      <c r="A283" s="2672"/>
      <c r="B283" s="1689" t="s">
        <v>392</v>
      </c>
      <c r="C283" s="1690">
        <v>434</v>
      </c>
      <c r="D283" s="1691">
        <v>100</v>
      </c>
      <c r="E283" s="1691">
        <v>100</v>
      </c>
      <c r="F283" s="1692"/>
      <c r="G283" s="1677"/>
    </row>
  </sheetData>
  <mergeCells count="3">
    <mergeCell ref="A1:F1"/>
    <mergeCell ref="A2:B2"/>
    <mergeCell ref="A3:A283"/>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D5F68-96CE-4B78-A8EE-BF574F535C76}">
  <sheetPr>
    <tabColor rgb="FF7030A0"/>
  </sheetPr>
  <dimension ref="A1:E433"/>
  <sheetViews>
    <sheetView tabSelected="1" workbookViewId="0">
      <selection sqref="A1:C1"/>
    </sheetView>
  </sheetViews>
  <sheetFormatPr baseColWidth="10" defaultColWidth="8.7109375" defaultRowHeight="15"/>
  <cols>
    <col min="1" max="1" width="13.28515625" style="2775" customWidth="1"/>
    <col min="2" max="2" width="137.140625" style="2776" customWidth="1"/>
    <col min="3" max="3" width="59.140625" style="2774" bestFit="1" customWidth="1"/>
    <col min="4" max="16384" width="8.7109375" style="2774"/>
  </cols>
  <sheetData>
    <row r="1" spans="1:3">
      <c r="A1" s="2777" t="s">
        <v>2114</v>
      </c>
      <c r="B1" s="2778" t="s">
        <v>2088</v>
      </c>
      <c r="C1" s="2779" t="s">
        <v>2115</v>
      </c>
    </row>
    <row r="2" spans="1:3">
      <c r="C2" s="2774" t="s">
        <v>549</v>
      </c>
    </row>
    <row r="3" spans="1:3">
      <c r="A3" s="2775">
        <v>1</v>
      </c>
      <c r="B3" s="2776" t="s">
        <v>2116</v>
      </c>
      <c r="C3" s="2774" t="s">
        <v>549</v>
      </c>
    </row>
    <row r="4" spans="1:3" ht="30">
      <c r="A4" s="2775">
        <v>1</v>
      </c>
      <c r="B4" s="2776" t="s">
        <v>2117</v>
      </c>
      <c r="C4" s="2774" t="s">
        <v>555</v>
      </c>
    </row>
    <row r="5" spans="1:3">
      <c r="A5" s="2775">
        <v>1</v>
      </c>
      <c r="B5" s="2776" t="s">
        <v>1912</v>
      </c>
      <c r="C5" s="2774" t="s">
        <v>557</v>
      </c>
    </row>
    <row r="6" spans="1:3" ht="30">
      <c r="A6" s="2775">
        <v>1</v>
      </c>
      <c r="B6" s="2776" t="s">
        <v>2118</v>
      </c>
      <c r="C6" s="2774" t="s">
        <v>557</v>
      </c>
    </row>
    <row r="7" spans="1:3">
      <c r="A7" s="2775">
        <v>2</v>
      </c>
      <c r="C7" s="2774" t="s">
        <v>549</v>
      </c>
    </row>
    <row r="8" spans="1:3" ht="30">
      <c r="A8" s="2775">
        <v>2</v>
      </c>
      <c r="B8" s="2776" t="s">
        <v>2119</v>
      </c>
      <c r="C8" s="2774" t="s">
        <v>549</v>
      </c>
    </row>
    <row r="9" spans="1:3">
      <c r="A9" s="2775">
        <v>2</v>
      </c>
      <c r="B9" s="2776" t="s">
        <v>2062</v>
      </c>
      <c r="C9" s="2774" t="s">
        <v>550</v>
      </c>
    </row>
    <row r="10" spans="1:3">
      <c r="A10" s="2775">
        <v>2</v>
      </c>
      <c r="B10" s="2776" t="s">
        <v>1814</v>
      </c>
      <c r="C10" s="2774" t="s">
        <v>550</v>
      </c>
    </row>
    <row r="11" spans="1:3">
      <c r="A11" s="2775">
        <v>2</v>
      </c>
      <c r="B11" s="2776" t="s">
        <v>2053</v>
      </c>
      <c r="C11" s="2774" t="s">
        <v>555</v>
      </c>
    </row>
    <row r="12" spans="1:3">
      <c r="A12" s="2775">
        <v>2</v>
      </c>
      <c r="B12" s="2776" t="s">
        <v>2120</v>
      </c>
      <c r="C12" s="2774" t="s">
        <v>560</v>
      </c>
    </row>
    <row r="13" spans="1:3">
      <c r="A13" s="2775">
        <v>2</v>
      </c>
      <c r="C13" s="2774" t="s">
        <v>560</v>
      </c>
    </row>
    <row r="14" spans="1:3">
      <c r="A14" s="2775">
        <v>2</v>
      </c>
      <c r="C14" s="2774" t="s">
        <v>561</v>
      </c>
    </row>
    <row r="15" spans="1:3">
      <c r="A15" s="2775">
        <v>2</v>
      </c>
      <c r="B15" s="2776" t="s">
        <v>1959</v>
      </c>
      <c r="C15" s="2774" t="s">
        <v>561</v>
      </c>
    </row>
    <row r="16" spans="1:3">
      <c r="A16" s="2775">
        <v>3</v>
      </c>
      <c r="B16" s="2776" t="s">
        <v>1821</v>
      </c>
      <c r="C16" s="2774" t="s">
        <v>545</v>
      </c>
    </row>
    <row r="17" spans="1:3">
      <c r="A17" s="2775">
        <v>3</v>
      </c>
      <c r="C17" s="2774" t="s">
        <v>547</v>
      </c>
    </row>
    <row r="18" spans="1:3">
      <c r="A18" s="2775">
        <v>3</v>
      </c>
      <c r="C18" s="2774" t="s">
        <v>547</v>
      </c>
    </row>
    <row r="19" spans="1:3">
      <c r="A19" s="2775">
        <v>3</v>
      </c>
      <c r="B19" s="2776" t="s">
        <v>2121</v>
      </c>
      <c r="C19" s="2774" t="s">
        <v>547</v>
      </c>
    </row>
    <row r="20" spans="1:3">
      <c r="A20" s="2775">
        <v>3</v>
      </c>
      <c r="B20" s="2776" t="s">
        <v>2073</v>
      </c>
      <c r="C20" s="2774" t="s">
        <v>547</v>
      </c>
    </row>
    <row r="21" spans="1:3">
      <c r="A21" s="2775">
        <v>3</v>
      </c>
      <c r="C21" s="2774" t="s">
        <v>550</v>
      </c>
    </row>
    <row r="22" spans="1:3">
      <c r="A22" s="2775">
        <v>3</v>
      </c>
      <c r="B22" s="2776" t="s">
        <v>2122</v>
      </c>
      <c r="C22" s="2774" t="s">
        <v>553</v>
      </c>
    </row>
    <row r="23" spans="1:3">
      <c r="A23" s="2775">
        <v>3</v>
      </c>
      <c r="B23" s="2776" t="s">
        <v>1899</v>
      </c>
      <c r="C23" s="2774" t="s">
        <v>556</v>
      </c>
    </row>
    <row r="24" spans="1:3">
      <c r="A24" s="2775">
        <v>3</v>
      </c>
      <c r="C24" s="2774" t="s">
        <v>559</v>
      </c>
    </row>
    <row r="25" spans="1:3">
      <c r="A25" s="2775">
        <v>3</v>
      </c>
      <c r="C25" s="2774" t="s">
        <v>560</v>
      </c>
    </row>
    <row r="26" spans="1:3">
      <c r="A26" s="2775">
        <v>3</v>
      </c>
      <c r="B26" s="2776" t="s">
        <v>2028</v>
      </c>
      <c r="C26" s="2774" t="s">
        <v>560</v>
      </c>
    </row>
    <row r="27" spans="1:3" ht="30">
      <c r="A27" s="2775">
        <v>3</v>
      </c>
      <c r="B27" s="2776" t="s">
        <v>2123</v>
      </c>
      <c r="C27" s="2774" t="s">
        <v>560</v>
      </c>
    </row>
    <row r="28" spans="1:3">
      <c r="A28" s="2775">
        <v>3</v>
      </c>
      <c r="B28" s="2776" t="s">
        <v>2124</v>
      </c>
      <c r="C28" s="2774" t="s">
        <v>560</v>
      </c>
    </row>
    <row r="29" spans="1:3">
      <c r="A29" s="2775">
        <v>3</v>
      </c>
      <c r="C29" s="2774" t="s">
        <v>560</v>
      </c>
    </row>
    <row r="30" spans="1:3">
      <c r="A30" s="2775">
        <v>3</v>
      </c>
      <c r="C30" s="2774" t="s">
        <v>560</v>
      </c>
    </row>
    <row r="31" spans="1:3">
      <c r="A31" s="2775">
        <v>3</v>
      </c>
      <c r="B31" s="2776" t="s">
        <v>1874</v>
      </c>
      <c r="C31" s="2774" t="s">
        <v>561</v>
      </c>
    </row>
    <row r="32" spans="1:3">
      <c r="A32" s="2775">
        <v>3</v>
      </c>
      <c r="C32" s="2774" t="s">
        <v>561</v>
      </c>
    </row>
    <row r="33" spans="1:3">
      <c r="A33" s="2775">
        <v>3</v>
      </c>
      <c r="B33" s="2776" t="s">
        <v>1944</v>
      </c>
      <c r="C33" s="2774" t="s">
        <v>561</v>
      </c>
    </row>
    <row r="34" spans="1:3">
      <c r="A34" s="2775">
        <v>3</v>
      </c>
      <c r="B34" s="2776" t="s">
        <v>2125</v>
      </c>
      <c r="C34" s="2774" t="s">
        <v>561</v>
      </c>
    </row>
    <row r="35" spans="1:3" ht="30">
      <c r="A35" s="2775">
        <v>4</v>
      </c>
      <c r="B35" s="2776" t="s">
        <v>2126</v>
      </c>
      <c r="C35" s="2774" t="s">
        <v>545</v>
      </c>
    </row>
    <row r="36" spans="1:3">
      <c r="A36" s="2775">
        <v>4</v>
      </c>
      <c r="C36" s="2774" t="s">
        <v>545</v>
      </c>
    </row>
    <row r="37" spans="1:3" ht="30">
      <c r="A37" s="2775">
        <v>4</v>
      </c>
      <c r="B37" s="2776" t="s">
        <v>2127</v>
      </c>
      <c r="C37" s="2774" t="s">
        <v>545</v>
      </c>
    </row>
    <row r="38" spans="1:3">
      <c r="A38" s="2775">
        <v>4</v>
      </c>
      <c r="B38" s="2776" t="s">
        <v>2079</v>
      </c>
      <c r="C38" s="2774" t="s">
        <v>545</v>
      </c>
    </row>
    <row r="39" spans="1:3" ht="30">
      <c r="A39" s="2775">
        <v>4</v>
      </c>
      <c r="B39" s="2776" t="s">
        <v>2128</v>
      </c>
      <c r="C39" s="2774" t="s">
        <v>545</v>
      </c>
    </row>
    <row r="40" spans="1:3">
      <c r="A40" s="2775">
        <v>4</v>
      </c>
      <c r="B40" s="2776" t="s">
        <v>2129</v>
      </c>
      <c r="C40" s="2774" t="s">
        <v>545</v>
      </c>
    </row>
    <row r="41" spans="1:3">
      <c r="A41" s="2775">
        <v>4</v>
      </c>
      <c r="C41" s="2774" t="s">
        <v>545</v>
      </c>
    </row>
    <row r="42" spans="1:3">
      <c r="A42" s="2775">
        <v>4</v>
      </c>
      <c r="B42" s="2776" t="s">
        <v>2081</v>
      </c>
      <c r="C42" s="2774" t="s">
        <v>546</v>
      </c>
    </row>
    <row r="43" spans="1:3">
      <c r="A43" s="2775">
        <v>4</v>
      </c>
      <c r="C43" s="2774" t="s">
        <v>546</v>
      </c>
    </row>
    <row r="44" spans="1:3">
      <c r="A44" s="2775">
        <v>4</v>
      </c>
      <c r="B44" s="2776" t="s">
        <v>2049</v>
      </c>
      <c r="C44" s="2774" t="s">
        <v>546</v>
      </c>
    </row>
    <row r="45" spans="1:3" ht="30">
      <c r="A45" s="2775">
        <v>4</v>
      </c>
      <c r="B45" s="2776" t="s">
        <v>2130</v>
      </c>
      <c r="C45" s="2774" t="s">
        <v>546</v>
      </c>
    </row>
    <row r="46" spans="1:3">
      <c r="A46" s="2775">
        <v>4</v>
      </c>
      <c r="B46" s="2776" t="s">
        <v>2131</v>
      </c>
      <c r="C46" s="2774" t="s">
        <v>547</v>
      </c>
    </row>
    <row r="47" spans="1:3">
      <c r="A47" s="2775">
        <v>4</v>
      </c>
      <c r="C47" s="2774" t="s">
        <v>547</v>
      </c>
    </row>
    <row r="48" spans="1:3">
      <c r="A48" s="2775">
        <v>4</v>
      </c>
      <c r="C48" s="2774" t="s">
        <v>547</v>
      </c>
    </row>
    <row r="49" spans="1:3">
      <c r="A49" s="2775">
        <v>4</v>
      </c>
      <c r="C49" s="2774" t="s">
        <v>547</v>
      </c>
    </row>
    <row r="50" spans="1:3">
      <c r="A50" s="2775">
        <v>4</v>
      </c>
      <c r="B50" s="2776" t="s">
        <v>1902</v>
      </c>
      <c r="C50" s="2774" t="s">
        <v>547</v>
      </c>
    </row>
    <row r="51" spans="1:3">
      <c r="A51" s="2775">
        <v>4</v>
      </c>
      <c r="B51" s="2776" t="s">
        <v>1824</v>
      </c>
      <c r="C51" s="2774" t="s">
        <v>548</v>
      </c>
    </row>
    <row r="52" spans="1:3">
      <c r="A52" s="2775">
        <v>4</v>
      </c>
      <c r="B52" s="2776" t="s">
        <v>2007</v>
      </c>
      <c r="C52" s="2774" t="s">
        <v>549</v>
      </c>
    </row>
    <row r="53" spans="1:3">
      <c r="A53" s="2775">
        <v>4</v>
      </c>
      <c r="B53" s="2776" t="s">
        <v>1921</v>
      </c>
      <c r="C53" s="2774" t="s">
        <v>549</v>
      </c>
    </row>
    <row r="54" spans="1:3" ht="30">
      <c r="A54" s="2775">
        <v>4</v>
      </c>
      <c r="B54" s="2776" t="s">
        <v>2132</v>
      </c>
      <c r="C54" s="2774" t="s">
        <v>549</v>
      </c>
    </row>
    <row r="55" spans="1:3">
      <c r="A55" s="2775">
        <v>4</v>
      </c>
      <c r="B55" s="2776" t="s">
        <v>2048</v>
      </c>
      <c r="C55" s="2774" t="s">
        <v>549</v>
      </c>
    </row>
    <row r="56" spans="1:3" ht="30">
      <c r="A56" s="2775">
        <v>4</v>
      </c>
      <c r="B56" s="2776" t="s">
        <v>2133</v>
      </c>
      <c r="C56" s="2774" t="s">
        <v>549</v>
      </c>
    </row>
    <row r="57" spans="1:3">
      <c r="A57" s="2775">
        <v>4</v>
      </c>
      <c r="C57" s="2774" t="s">
        <v>549</v>
      </c>
    </row>
    <row r="58" spans="1:3">
      <c r="A58" s="2775">
        <v>4</v>
      </c>
      <c r="C58" s="2774" t="s">
        <v>549</v>
      </c>
    </row>
    <row r="59" spans="1:3">
      <c r="A59" s="2775">
        <v>4</v>
      </c>
      <c r="C59" s="2774" t="s">
        <v>549</v>
      </c>
    </row>
    <row r="60" spans="1:3">
      <c r="A60" s="2775">
        <v>4</v>
      </c>
      <c r="C60" s="2774" t="s">
        <v>549</v>
      </c>
    </row>
    <row r="61" spans="1:3">
      <c r="A61" s="2775">
        <v>4</v>
      </c>
      <c r="B61" s="2776" t="s">
        <v>2003</v>
      </c>
      <c r="C61" s="2774" t="s">
        <v>549</v>
      </c>
    </row>
    <row r="62" spans="1:3">
      <c r="A62" s="2775">
        <v>4</v>
      </c>
      <c r="C62" s="2774" t="s">
        <v>549</v>
      </c>
    </row>
    <row r="63" spans="1:3" ht="30">
      <c r="A63" s="2775">
        <v>4</v>
      </c>
      <c r="B63" s="2776" t="s">
        <v>2134</v>
      </c>
      <c r="C63" s="2774" t="s">
        <v>549</v>
      </c>
    </row>
    <row r="64" spans="1:3">
      <c r="A64" s="2775">
        <v>4</v>
      </c>
      <c r="B64" s="2776" t="s">
        <v>1853</v>
      </c>
      <c r="C64" s="2774" t="s">
        <v>549</v>
      </c>
    </row>
    <row r="65" spans="1:3" ht="30">
      <c r="A65" s="2775">
        <v>4</v>
      </c>
      <c r="B65" s="2776" t="s">
        <v>2135</v>
      </c>
      <c r="C65" s="2774" t="s">
        <v>549</v>
      </c>
    </row>
    <row r="66" spans="1:3">
      <c r="A66" s="2775">
        <v>4</v>
      </c>
      <c r="C66" s="2774" t="s">
        <v>549</v>
      </c>
    </row>
    <row r="67" spans="1:3">
      <c r="A67" s="2775">
        <v>4</v>
      </c>
      <c r="B67" s="2776" t="s">
        <v>2006</v>
      </c>
      <c r="C67" s="2774" t="s">
        <v>550</v>
      </c>
    </row>
    <row r="68" spans="1:3">
      <c r="A68" s="2775">
        <v>4</v>
      </c>
      <c r="C68" s="2774" t="s">
        <v>550</v>
      </c>
    </row>
    <row r="69" spans="1:3">
      <c r="A69" s="2775">
        <v>4</v>
      </c>
      <c r="B69" s="2776" t="s">
        <v>2075</v>
      </c>
      <c r="C69" s="2774" t="s">
        <v>550</v>
      </c>
    </row>
    <row r="70" spans="1:3">
      <c r="A70" s="2775">
        <v>4</v>
      </c>
      <c r="B70" s="2776" t="s">
        <v>2084</v>
      </c>
      <c r="C70" s="2774" t="s">
        <v>550</v>
      </c>
    </row>
    <row r="71" spans="1:3">
      <c r="A71" s="2775">
        <v>4</v>
      </c>
      <c r="B71" s="2776" t="s">
        <v>1991</v>
      </c>
      <c r="C71" s="2774" t="s">
        <v>550</v>
      </c>
    </row>
    <row r="72" spans="1:3" ht="120">
      <c r="A72" s="2775">
        <v>4</v>
      </c>
      <c r="B72" s="2776" t="s">
        <v>2136</v>
      </c>
      <c r="C72" s="2774" t="s">
        <v>551</v>
      </c>
    </row>
    <row r="73" spans="1:3">
      <c r="A73" s="2775">
        <v>4</v>
      </c>
      <c r="B73" s="2776" t="s">
        <v>2052</v>
      </c>
      <c r="C73" s="2774" t="s">
        <v>551</v>
      </c>
    </row>
    <row r="74" spans="1:3">
      <c r="A74" s="2775">
        <v>4</v>
      </c>
      <c r="B74" s="2776" t="s">
        <v>1993</v>
      </c>
      <c r="C74" s="2774" t="s">
        <v>551</v>
      </c>
    </row>
    <row r="75" spans="1:3">
      <c r="A75" s="2775">
        <v>4</v>
      </c>
      <c r="C75" s="2774" t="s">
        <v>551</v>
      </c>
    </row>
    <row r="76" spans="1:3">
      <c r="A76" s="2775">
        <v>4</v>
      </c>
      <c r="C76" s="2774" t="s">
        <v>551</v>
      </c>
    </row>
    <row r="77" spans="1:3">
      <c r="A77" s="2775">
        <v>4</v>
      </c>
      <c r="B77" s="2776" t="s">
        <v>1886</v>
      </c>
      <c r="C77" s="2774" t="s">
        <v>551</v>
      </c>
    </row>
    <row r="78" spans="1:3">
      <c r="A78" s="2775">
        <v>4</v>
      </c>
      <c r="C78" s="2774" t="s">
        <v>552</v>
      </c>
    </row>
    <row r="79" spans="1:3">
      <c r="A79" s="2775">
        <v>4</v>
      </c>
      <c r="C79" s="2774" t="s">
        <v>553</v>
      </c>
    </row>
    <row r="80" spans="1:3">
      <c r="A80" s="2775">
        <v>4</v>
      </c>
      <c r="C80" s="2774" t="s">
        <v>555</v>
      </c>
    </row>
    <row r="81" spans="1:3">
      <c r="A81" s="2775">
        <v>4</v>
      </c>
      <c r="B81" s="2776" t="s">
        <v>2137</v>
      </c>
      <c r="C81" s="2774" t="s">
        <v>555</v>
      </c>
    </row>
    <row r="82" spans="1:3">
      <c r="A82" s="2775">
        <v>4</v>
      </c>
      <c r="C82" s="2774" t="s">
        <v>556</v>
      </c>
    </row>
    <row r="83" spans="1:3">
      <c r="A83" s="2775">
        <v>4</v>
      </c>
      <c r="C83" s="2774" t="s">
        <v>557</v>
      </c>
    </row>
    <row r="84" spans="1:3">
      <c r="A84" s="2775">
        <v>4</v>
      </c>
      <c r="C84" s="2774" t="s">
        <v>557</v>
      </c>
    </row>
    <row r="85" spans="1:3" ht="45">
      <c r="A85" s="2775">
        <v>4</v>
      </c>
      <c r="B85" s="2776" t="s">
        <v>2138</v>
      </c>
      <c r="C85" s="2774" t="s">
        <v>557</v>
      </c>
    </row>
    <row r="86" spans="1:3" ht="30">
      <c r="A86" s="2775">
        <v>4</v>
      </c>
      <c r="B86" s="2776" t="s">
        <v>2139</v>
      </c>
      <c r="C86" s="2774" t="s">
        <v>560</v>
      </c>
    </row>
    <row r="87" spans="1:3">
      <c r="A87" s="2775">
        <v>4</v>
      </c>
      <c r="C87" s="2774" t="s">
        <v>560</v>
      </c>
    </row>
    <row r="88" spans="1:3">
      <c r="A88" s="2775">
        <v>4</v>
      </c>
      <c r="C88" s="2774" t="s">
        <v>560</v>
      </c>
    </row>
    <row r="89" spans="1:3">
      <c r="A89" s="2775">
        <v>4</v>
      </c>
      <c r="C89" s="2774" t="s">
        <v>560</v>
      </c>
    </row>
    <row r="90" spans="1:3">
      <c r="A90" s="2775">
        <v>4</v>
      </c>
      <c r="B90" s="2776" t="s">
        <v>2082</v>
      </c>
      <c r="C90" s="2774" t="s">
        <v>560</v>
      </c>
    </row>
    <row r="91" spans="1:3" ht="30">
      <c r="A91" s="2775">
        <v>4</v>
      </c>
      <c r="B91" s="2776" t="s">
        <v>2140</v>
      </c>
      <c r="C91" s="2774" t="s">
        <v>560</v>
      </c>
    </row>
    <row r="92" spans="1:3">
      <c r="A92" s="2775">
        <v>4</v>
      </c>
      <c r="C92" s="2774" t="s">
        <v>560</v>
      </c>
    </row>
    <row r="93" spans="1:3">
      <c r="A93" s="2775">
        <v>4</v>
      </c>
      <c r="C93" s="2774" t="s">
        <v>561</v>
      </c>
    </row>
    <row r="94" spans="1:3">
      <c r="A94" s="2775">
        <v>4</v>
      </c>
      <c r="B94" s="2776" t="s">
        <v>2141</v>
      </c>
      <c r="C94" s="2774" t="s">
        <v>561</v>
      </c>
    </row>
    <row r="95" spans="1:3">
      <c r="A95" s="2775">
        <v>4</v>
      </c>
      <c r="B95" s="2776" t="s">
        <v>2010</v>
      </c>
      <c r="C95" s="2774" t="s">
        <v>561</v>
      </c>
    </row>
    <row r="96" spans="1:3" ht="60">
      <c r="A96" s="2775">
        <v>4</v>
      </c>
      <c r="B96" s="2776" t="s">
        <v>2142</v>
      </c>
      <c r="C96" s="2774" t="s">
        <v>561</v>
      </c>
    </row>
    <row r="97" spans="1:3">
      <c r="A97" s="2775">
        <v>4</v>
      </c>
      <c r="B97" s="2776" t="s">
        <v>2143</v>
      </c>
      <c r="C97" s="2774" t="s">
        <v>561</v>
      </c>
    </row>
    <row r="98" spans="1:3">
      <c r="A98" s="2775">
        <v>4</v>
      </c>
      <c r="C98" s="2774" t="s">
        <v>561</v>
      </c>
    </row>
    <row r="99" spans="1:3" ht="30">
      <c r="A99" s="2775">
        <v>5</v>
      </c>
      <c r="B99" s="2776" t="s">
        <v>2144</v>
      </c>
      <c r="C99" s="2774" t="s">
        <v>545</v>
      </c>
    </row>
    <row r="100" spans="1:3">
      <c r="A100" s="2775">
        <v>5</v>
      </c>
      <c r="B100" s="2776" t="s">
        <v>1848</v>
      </c>
      <c r="C100" s="2774" t="s">
        <v>545</v>
      </c>
    </row>
    <row r="101" spans="1:3">
      <c r="A101" s="2775">
        <v>5</v>
      </c>
      <c r="B101" s="2776" t="s">
        <v>1979</v>
      </c>
      <c r="C101" s="2774" t="s">
        <v>545</v>
      </c>
    </row>
    <row r="102" spans="1:3">
      <c r="A102" s="2775">
        <v>5</v>
      </c>
      <c r="C102" s="2774" t="s">
        <v>545</v>
      </c>
    </row>
    <row r="103" spans="1:3">
      <c r="A103" s="2775">
        <v>5</v>
      </c>
      <c r="B103" s="2776" t="s">
        <v>2145</v>
      </c>
      <c r="C103" s="2774" t="s">
        <v>545</v>
      </c>
    </row>
    <row r="104" spans="1:3">
      <c r="A104" s="2775">
        <v>5</v>
      </c>
      <c r="C104" s="2774" t="s">
        <v>545</v>
      </c>
    </row>
    <row r="105" spans="1:3" ht="45">
      <c r="A105" s="2775">
        <v>5</v>
      </c>
      <c r="B105" s="2776" t="s">
        <v>2146</v>
      </c>
      <c r="C105" s="2774" t="s">
        <v>546</v>
      </c>
    </row>
    <row r="106" spans="1:3" ht="45">
      <c r="A106" s="2775">
        <v>5</v>
      </c>
      <c r="B106" s="2776" t="s">
        <v>2147</v>
      </c>
      <c r="C106" s="2774" t="s">
        <v>546</v>
      </c>
    </row>
    <row r="107" spans="1:3" ht="45">
      <c r="A107" s="2775">
        <v>5</v>
      </c>
      <c r="B107" s="2776" t="s">
        <v>2148</v>
      </c>
      <c r="C107" s="2774" t="s">
        <v>546</v>
      </c>
    </row>
    <row r="108" spans="1:3" ht="30">
      <c r="A108" s="2775">
        <v>5</v>
      </c>
      <c r="B108" s="2776" t="s">
        <v>2149</v>
      </c>
      <c r="C108" s="2774" t="s">
        <v>546</v>
      </c>
    </row>
    <row r="109" spans="1:3">
      <c r="A109" s="2775">
        <v>5</v>
      </c>
      <c r="B109" s="2776" t="s">
        <v>2150</v>
      </c>
      <c r="C109" s="2774" t="s">
        <v>546</v>
      </c>
    </row>
    <row r="110" spans="1:3">
      <c r="A110" s="2775">
        <v>5</v>
      </c>
      <c r="C110" s="2774" t="s">
        <v>546</v>
      </c>
    </row>
    <row r="111" spans="1:3">
      <c r="A111" s="2775">
        <v>5</v>
      </c>
      <c r="B111" s="2776" t="s">
        <v>1832</v>
      </c>
      <c r="C111" s="2774" t="s">
        <v>547</v>
      </c>
    </row>
    <row r="112" spans="1:3">
      <c r="A112" s="2775">
        <v>5</v>
      </c>
      <c r="C112" s="2774" t="s">
        <v>547</v>
      </c>
    </row>
    <row r="113" spans="1:3">
      <c r="A113" s="2775">
        <v>5</v>
      </c>
      <c r="B113" s="2776" t="s">
        <v>1839</v>
      </c>
      <c r="C113" s="2774" t="s">
        <v>547</v>
      </c>
    </row>
    <row r="114" spans="1:3" ht="30">
      <c r="A114" s="2775">
        <v>5</v>
      </c>
      <c r="B114" s="2776" t="s">
        <v>2151</v>
      </c>
      <c r="C114" s="2774" t="s">
        <v>547</v>
      </c>
    </row>
    <row r="115" spans="1:3">
      <c r="A115" s="2775">
        <v>5</v>
      </c>
      <c r="B115" s="2776" t="s">
        <v>1880</v>
      </c>
      <c r="C115" s="2774" t="s">
        <v>547</v>
      </c>
    </row>
    <row r="116" spans="1:3">
      <c r="A116" s="2775">
        <v>5</v>
      </c>
      <c r="B116" s="2776" t="s">
        <v>1930</v>
      </c>
      <c r="C116" s="2774" t="s">
        <v>547</v>
      </c>
    </row>
    <row r="117" spans="1:3">
      <c r="A117" s="2775">
        <v>5</v>
      </c>
      <c r="C117" s="2774" t="s">
        <v>547</v>
      </c>
    </row>
    <row r="118" spans="1:3">
      <c r="A118" s="2775">
        <v>5</v>
      </c>
      <c r="B118" s="2776" t="s">
        <v>1849</v>
      </c>
      <c r="C118" s="2774" t="s">
        <v>548</v>
      </c>
    </row>
    <row r="119" spans="1:3" ht="30">
      <c r="A119" s="2775">
        <v>5</v>
      </c>
      <c r="B119" s="2776" t="s">
        <v>2152</v>
      </c>
      <c r="C119" s="2774" t="s">
        <v>548</v>
      </c>
    </row>
    <row r="120" spans="1:3">
      <c r="A120" s="2775">
        <v>5</v>
      </c>
      <c r="B120" s="2776" t="s">
        <v>2153</v>
      </c>
      <c r="C120" s="2774" t="s">
        <v>549</v>
      </c>
    </row>
    <row r="121" spans="1:3">
      <c r="A121" s="2775">
        <v>5</v>
      </c>
      <c r="B121" s="2776" t="s">
        <v>1847</v>
      </c>
      <c r="C121" s="2774" t="s">
        <v>549</v>
      </c>
    </row>
    <row r="122" spans="1:3">
      <c r="A122" s="2775">
        <v>5</v>
      </c>
      <c r="B122" s="2776" t="s">
        <v>1825</v>
      </c>
      <c r="C122" s="2774" t="s">
        <v>549</v>
      </c>
    </row>
    <row r="123" spans="1:3">
      <c r="A123" s="2775">
        <v>5</v>
      </c>
      <c r="B123" s="2776" t="s">
        <v>2154</v>
      </c>
      <c r="C123" s="2774" t="s">
        <v>549</v>
      </c>
    </row>
    <row r="124" spans="1:3">
      <c r="A124" s="2775">
        <v>5</v>
      </c>
      <c r="B124" s="2776" t="s">
        <v>1946</v>
      </c>
      <c r="C124" s="2774" t="s">
        <v>549</v>
      </c>
    </row>
    <row r="125" spans="1:3">
      <c r="A125" s="2775">
        <v>5</v>
      </c>
      <c r="B125" s="2776" t="s">
        <v>1827</v>
      </c>
      <c r="C125" s="2774" t="s">
        <v>549</v>
      </c>
    </row>
    <row r="126" spans="1:3" ht="30">
      <c r="A126" s="2775">
        <v>5</v>
      </c>
      <c r="B126" s="2776" t="s">
        <v>2155</v>
      </c>
      <c r="C126" s="2774" t="s">
        <v>549</v>
      </c>
    </row>
    <row r="127" spans="1:3">
      <c r="A127" s="2775">
        <v>5</v>
      </c>
      <c r="B127" s="2776" t="s">
        <v>2156</v>
      </c>
      <c r="C127" s="2774" t="s">
        <v>549</v>
      </c>
    </row>
    <row r="128" spans="1:3" ht="30">
      <c r="A128" s="2775">
        <v>5</v>
      </c>
      <c r="B128" s="2776" t="s">
        <v>2157</v>
      </c>
      <c r="C128" s="2774" t="s">
        <v>549</v>
      </c>
    </row>
    <row r="129" spans="1:3" ht="30">
      <c r="A129" s="2775">
        <v>5</v>
      </c>
      <c r="B129" s="2776" t="s">
        <v>2158</v>
      </c>
      <c r="C129" s="2774" t="s">
        <v>549</v>
      </c>
    </row>
    <row r="130" spans="1:3">
      <c r="A130" s="2775">
        <v>5</v>
      </c>
      <c r="B130" s="2776" t="s">
        <v>2045</v>
      </c>
      <c r="C130" s="2774" t="s">
        <v>549</v>
      </c>
    </row>
    <row r="131" spans="1:3" ht="30">
      <c r="A131" s="2775">
        <v>5</v>
      </c>
      <c r="B131" s="2776" t="s">
        <v>2159</v>
      </c>
      <c r="C131" s="2774" t="s">
        <v>549</v>
      </c>
    </row>
    <row r="132" spans="1:3">
      <c r="A132" s="2775">
        <v>5</v>
      </c>
      <c r="C132" s="2774" t="s">
        <v>549</v>
      </c>
    </row>
    <row r="133" spans="1:3">
      <c r="A133" s="2775">
        <v>5</v>
      </c>
      <c r="C133" s="2774" t="s">
        <v>549</v>
      </c>
    </row>
    <row r="134" spans="1:3">
      <c r="A134" s="2775">
        <v>5</v>
      </c>
      <c r="C134" s="2774" t="s">
        <v>549</v>
      </c>
    </row>
    <row r="135" spans="1:3">
      <c r="A135" s="2775">
        <v>5</v>
      </c>
      <c r="C135" s="2774" t="s">
        <v>549</v>
      </c>
    </row>
    <row r="136" spans="1:3">
      <c r="A136" s="2775">
        <v>5</v>
      </c>
      <c r="B136" s="2776" t="s">
        <v>2160</v>
      </c>
      <c r="C136" s="2774" t="s">
        <v>549</v>
      </c>
    </row>
    <row r="137" spans="1:3">
      <c r="A137" s="2775">
        <v>5</v>
      </c>
      <c r="B137" s="2776" t="s">
        <v>2161</v>
      </c>
      <c r="C137" s="2774" t="s">
        <v>549</v>
      </c>
    </row>
    <row r="138" spans="1:3">
      <c r="A138" s="2775">
        <v>5</v>
      </c>
      <c r="C138" s="2774" t="s">
        <v>549</v>
      </c>
    </row>
    <row r="139" spans="1:3">
      <c r="A139" s="2775">
        <v>5</v>
      </c>
      <c r="B139" s="2776" t="s">
        <v>1904</v>
      </c>
      <c r="C139" s="2774" t="s">
        <v>549</v>
      </c>
    </row>
    <row r="140" spans="1:3">
      <c r="A140" s="2775">
        <v>5</v>
      </c>
      <c r="B140" s="2776" t="s">
        <v>2086</v>
      </c>
      <c r="C140" s="2774" t="s">
        <v>549</v>
      </c>
    </row>
    <row r="141" spans="1:3">
      <c r="A141" s="2775">
        <v>5</v>
      </c>
      <c r="B141" s="2776" t="s">
        <v>1819</v>
      </c>
      <c r="C141" s="2774" t="s">
        <v>549</v>
      </c>
    </row>
    <row r="142" spans="1:3">
      <c r="A142" s="2775">
        <v>5</v>
      </c>
      <c r="C142" s="2774" t="s">
        <v>549</v>
      </c>
    </row>
    <row r="143" spans="1:3">
      <c r="A143" s="2775">
        <v>5</v>
      </c>
      <c r="B143" s="2776" t="s">
        <v>1837</v>
      </c>
      <c r="C143" s="2774" t="s">
        <v>549</v>
      </c>
    </row>
    <row r="144" spans="1:3">
      <c r="A144" s="2775">
        <v>5</v>
      </c>
      <c r="B144" s="2776" t="s">
        <v>2072</v>
      </c>
      <c r="C144" s="2774" t="s">
        <v>549</v>
      </c>
    </row>
    <row r="145" spans="1:3">
      <c r="A145" s="2775">
        <v>5</v>
      </c>
      <c r="B145" s="2776" t="s">
        <v>1933</v>
      </c>
      <c r="C145" s="2774" t="s">
        <v>549</v>
      </c>
    </row>
    <row r="146" spans="1:3" ht="120">
      <c r="A146" s="2775">
        <v>5</v>
      </c>
      <c r="B146" s="2776" t="s">
        <v>2162</v>
      </c>
      <c r="C146" s="2774" t="s">
        <v>549</v>
      </c>
    </row>
    <row r="147" spans="1:3">
      <c r="A147" s="2775">
        <v>5</v>
      </c>
      <c r="B147" s="2776" t="s">
        <v>2163</v>
      </c>
      <c r="C147" s="2774" t="s">
        <v>549</v>
      </c>
    </row>
    <row r="148" spans="1:3">
      <c r="A148" s="2775">
        <v>5</v>
      </c>
      <c r="B148" s="2776" t="s">
        <v>1864</v>
      </c>
      <c r="C148" s="2774" t="s">
        <v>549</v>
      </c>
    </row>
    <row r="149" spans="1:3" ht="60">
      <c r="A149" s="2775">
        <v>5</v>
      </c>
      <c r="B149" s="2776" t="s">
        <v>2164</v>
      </c>
      <c r="C149" s="2774" t="s">
        <v>549</v>
      </c>
    </row>
    <row r="150" spans="1:3">
      <c r="A150" s="2775">
        <v>5</v>
      </c>
      <c r="B150" s="2776" t="s">
        <v>2165</v>
      </c>
      <c r="C150" s="2774" t="s">
        <v>549</v>
      </c>
    </row>
    <row r="151" spans="1:3" ht="60">
      <c r="A151" s="2775">
        <v>5</v>
      </c>
      <c r="B151" s="2776" t="s">
        <v>2166</v>
      </c>
      <c r="C151" s="2774" t="s">
        <v>549</v>
      </c>
    </row>
    <row r="152" spans="1:3">
      <c r="A152" s="2775">
        <v>5</v>
      </c>
      <c r="C152" s="2774" t="s">
        <v>549</v>
      </c>
    </row>
    <row r="153" spans="1:3">
      <c r="A153" s="2775">
        <v>5</v>
      </c>
      <c r="B153" s="2776" t="s">
        <v>2167</v>
      </c>
      <c r="C153" s="2774" t="s">
        <v>550</v>
      </c>
    </row>
    <row r="154" spans="1:3">
      <c r="A154" s="2775">
        <v>5</v>
      </c>
      <c r="B154" s="2776" t="s">
        <v>2168</v>
      </c>
      <c r="C154" s="2774" t="s">
        <v>550</v>
      </c>
    </row>
    <row r="155" spans="1:3" ht="45">
      <c r="A155" s="2775">
        <v>5</v>
      </c>
      <c r="B155" s="2776" t="s">
        <v>2169</v>
      </c>
      <c r="C155" s="2774" t="s">
        <v>550</v>
      </c>
    </row>
    <row r="156" spans="1:3" ht="30">
      <c r="A156" s="2775">
        <v>5</v>
      </c>
      <c r="B156" s="2776" t="s">
        <v>2170</v>
      </c>
      <c r="C156" s="2774" t="s">
        <v>550</v>
      </c>
    </row>
    <row r="157" spans="1:3">
      <c r="A157" s="2775">
        <v>5</v>
      </c>
      <c r="B157" s="2776" t="s">
        <v>2171</v>
      </c>
      <c r="C157" s="2774" t="s">
        <v>550</v>
      </c>
    </row>
    <row r="158" spans="1:3" ht="30">
      <c r="A158" s="2775">
        <v>5</v>
      </c>
      <c r="B158" s="2776" t="s">
        <v>2172</v>
      </c>
      <c r="C158" s="2774" t="s">
        <v>550</v>
      </c>
    </row>
    <row r="159" spans="1:3">
      <c r="A159" s="2775">
        <v>5</v>
      </c>
      <c r="C159" s="2774" t="s">
        <v>550</v>
      </c>
    </row>
    <row r="160" spans="1:3">
      <c r="A160" s="2775">
        <v>5</v>
      </c>
      <c r="C160" s="2774" t="s">
        <v>551</v>
      </c>
    </row>
    <row r="161" spans="1:3" ht="30">
      <c r="A161" s="2775">
        <v>5</v>
      </c>
      <c r="B161" s="2776" t="s">
        <v>2173</v>
      </c>
      <c r="C161" s="2774" t="s">
        <v>551</v>
      </c>
    </row>
    <row r="162" spans="1:3">
      <c r="A162" s="2775">
        <v>5</v>
      </c>
      <c r="B162" s="2776" t="s">
        <v>1917</v>
      </c>
      <c r="C162" s="2774" t="s">
        <v>551</v>
      </c>
    </row>
    <row r="163" spans="1:3">
      <c r="A163" s="2775">
        <v>5</v>
      </c>
      <c r="C163" s="2774" t="s">
        <v>551</v>
      </c>
    </row>
    <row r="164" spans="1:3">
      <c r="A164" s="2775">
        <v>5</v>
      </c>
      <c r="C164" s="2774" t="s">
        <v>551</v>
      </c>
    </row>
    <row r="165" spans="1:3">
      <c r="A165" s="2775">
        <v>5</v>
      </c>
      <c r="C165" s="2774" t="s">
        <v>551</v>
      </c>
    </row>
    <row r="166" spans="1:3">
      <c r="A166" s="2775">
        <v>5</v>
      </c>
      <c r="B166" s="2776" t="s">
        <v>1927</v>
      </c>
      <c r="C166" s="2774" t="s">
        <v>551</v>
      </c>
    </row>
    <row r="167" spans="1:3">
      <c r="A167" s="2775">
        <v>5</v>
      </c>
      <c r="C167" s="2774" t="s">
        <v>551</v>
      </c>
    </row>
    <row r="168" spans="1:3">
      <c r="A168" s="2775">
        <v>5</v>
      </c>
      <c r="B168" s="2776" t="s">
        <v>1906</v>
      </c>
      <c r="C168" s="2774" t="s">
        <v>551</v>
      </c>
    </row>
    <row r="169" spans="1:3">
      <c r="A169" s="2775">
        <v>5</v>
      </c>
      <c r="C169" s="2774" t="s">
        <v>551</v>
      </c>
    </row>
    <row r="170" spans="1:3">
      <c r="A170" s="2775">
        <v>5</v>
      </c>
      <c r="C170" s="2774" t="s">
        <v>551</v>
      </c>
    </row>
    <row r="171" spans="1:3">
      <c r="A171" s="2775">
        <v>5</v>
      </c>
      <c r="C171" s="2774" t="s">
        <v>551</v>
      </c>
    </row>
    <row r="172" spans="1:3">
      <c r="A172" s="2775">
        <v>5</v>
      </c>
      <c r="B172" s="2776" t="s">
        <v>1988</v>
      </c>
      <c r="C172" s="2774" t="s">
        <v>551</v>
      </c>
    </row>
    <row r="173" spans="1:3">
      <c r="A173" s="2775">
        <v>5</v>
      </c>
      <c r="C173" s="2774" t="s">
        <v>551</v>
      </c>
    </row>
    <row r="174" spans="1:3">
      <c r="A174" s="2775">
        <v>5</v>
      </c>
      <c r="B174" s="2776" t="s">
        <v>1892</v>
      </c>
      <c r="C174" s="2774" t="s">
        <v>551</v>
      </c>
    </row>
    <row r="175" spans="1:3">
      <c r="A175" s="2775">
        <v>5</v>
      </c>
      <c r="B175" s="2776" t="s">
        <v>1947</v>
      </c>
      <c r="C175" s="2774" t="s">
        <v>551</v>
      </c>
    </row>
    <row r="176" spans="1:3">
      <c r="A176" s="2775">
        <v>5</v>
      </c>
      <c r="C176" s="2774" t="s">
        <v>551</v>
      </c>
    </row>
    <row r="177" spans="1:3">
      <c r="A177" s="2775">
        <v>5</v>
      </c>
      <c r="C177" s="2774" t="s">
        <v>551</v>
      </c>
    </row>
    <row r="178" spans="1:3">
      <c r="A178" s="2775">
        <v>5</v>
      </c>
      <c r="B178" s="2776" t="s">
        <v>2174</v>
      </c>
      <c r="C178" s="2774" t="s">
        <v>551</v>
      </c>
    </row>
    <row r="179" spans="1:3">
      <c r="A179" s="2775">
        <v>5</v>
      </c>
      <c r="B179" s="2776" t="s">
        <v>2175</v>
      </c>
      <c r="C179" s="2774" t="s">
        <v>552</v>
      </c>
    </row>
    <row r="180" spans="1:3" ht="60">
      <c r="A180" s="2775">
        <v>5</v>
      </c>
      <c r="B180" s="2776" t="s">
        <v>2176</v>
      </c>
      <c r="C180" s="2774" t="s">
        <v>552</v>
      </c>
    </row>
    <row r="181" spans="1:3">
      <c r="A181" s="2775">
        <v>5</v>
      </c>
      <c r="B181" s="2776" t="s">
        <v>1873</v>
      </c>
      <c r="C181" s="2774" t="s">
        <v>552</v>
      </c>
    </row>
    <row r="182" spans="1:3" ht="45">
      <c r="A182" s="2775">
        <v>5</v>
      </c>
      <c r="B182" s="2776" t="s">
        <v>2177</v>
      </c>
      <c r="C182" s="2774" t="s">
        <v>552</v>
      </c>
    </row>
    <row r="183" spans="1:3">
      <c r="A183" s="2775">
        <v>5</v>
      </c>
      <c r="B183" s="2776" t="s">
        <v>2178</v>
      </c>
      <c r="C183" s="2774" t="s">
        <v>552</v>
      </c>
    </row>
    <row r="184" spans="1:3">
      <c r="A184" s="2775">
        <v>5</v>
      </c>
      <c r="C184" s="2774" t="s">
        <v>553</v>
      </c>
    </row>
    <row r="185" spans="1:3" ht="45">
      <c r="A185" s="2775">
        <v>5</v>
      </c>
      <c r="B185" s="2776" t="s">
        <v>2179</v>
      </c>
      <c r="C185" s="2774" t="s">
        <v>553</v>
      </c>
    </row>
    <row r="186" spans="1:3" ht="45">
      <c r="A186" s="2775">
        <v>5</v>
      </c>
      <c r="B186" s="2776" t="s">
        <v>2180</v>
      </c>
      <c r="C186" s="2774" t="s">
        <v>555</v>
      </c>
    </row>
    <row r="187" spans="1:3">
      <c r="A187" s="2775">
        <v>5</v>
      </c>
      <c r="B187" s="2776" t="s">
        <v>1941</v>
      </c>
      <c r="C187" s="2774" t="s">
        <v>555</v>
      </c>
    </row>
    <row r="188" spans="1:3">
      <c r="A188" s="2775">
        <v>5</v>
      </c>
      <c r="C188" s="2774" t="s">
        <v>555</v>
      </c>
    </row>
    <row r="189" spans="1:3">
      <c r="A189" s="2775">
        <v>5</v>
      </c>
      <c r="C189" s="2774" t="s">
        <v>555</v>
      </c>
    </row>
    <row r="190" spans="1:3" ht="30">
      <c r="A190" s="2775">
        <v>5</v>
      </c>
      <c r="B190" s="2776" t="s">
        <v>2181</v>
      </c>
      <c r="C190" s="2774" t="s">
        <v>555</v>
      </c>
    </row>
    <row r="191" spans="1:3">
      <c r="A191" s="2775">
        <v>5</v>
      </c>
      <c r="B191" s="2776" t="s">
        <v>1818</v>
      </c>
      <c r="C191" s="2774" t="s">
        <v>555</v>
      </c>
    </row>
    <row r="192" spans="1:3">
      <c r="A192" s="2775">
        <v>5</v>
      </c>
      <c r="B192" s="2776" t="s">
        <v>2012</v>
      </c>
      <c r="C192" s="2774" t="s">
        <v>555</v>
      </c>
    </row>
    <row r="193" spans="1:3">
      <c r="A193" s="2775">
        <v>5</v>
      </c>
      <c r="C193" s="2774" t="s">
        <v>555</v>
      </c>
    </row>
    <row r="194" spans="1:3" ht="45">
      <c r="A194" s="2775">
        <v>5</v>
      </c>
      <c r="B194" s="2776" t="s">
        <v>2182</v>
      </c>
      <c r="C194" s="2774" t="s">
        <v>555</v>
      </c>
    </row>
    <row r="195" spans="1:3" ht="60">
      <c r="A195" s="2775">
        <v>5</v>
      </c>
      <c r="B195" s="2776" t="s">
        <v>2183</v>
      </c>
      <c r="C195" s="2774" t="s">
        <v>557</v>
      </c>
    </row>
    <row r="196" spans="1:3">
      <c r="A196" s="2775">
        <v>5</v>
      </c>
      <c r="B196" s="2776" t="s">
        <v>2184</v>
      </c>
      <c r="C196" s="2774" t="s">
        <v>557</v>
      </c>
    </row>
    <row r="197" spans="1:3">
      <c r="A197" s="2775">
        <v>5</v>
      </c>
      <c r="C197" s="2774" t="s">
        <v>557</v>
      </c>
    </row>
    <row r="198" spans="1:3">
      <c r="A198" s="2775">
        <v>5</v>
      </c>
      <c r="C198" s="2774" t="s">
        <v>557</v>
      </c>
    </row>
    <row r="199" spans="1:3">
      <c r="A199" s="2775">
        <v>5</v>
      </c>
      <c r="B199" s="2776" t="s">
        <v>1969</v>
      </c>
      <c r="C199" s="2774" t="s">
        <v>557</v>
      </c>
    </row>
    <row r="200" spans="1:3">
      <c r="A200" s="2775">
        <v>5</v>
      </c>
      <c r="B200" s="2776" t="s">
        <v>2185</v>
      </c>
      <c r="C200" s="2774" t="s">
        <v>558</v>
      </c>
    </row>
    <row r="201" spans="1:3" ht="30">
      <c r="A201" s="2775">
        <v>5</v>
      </c>
      <c r="B201" s="2776" t="s">
        <v>2186</v>
      </c>
      <c r="C201" s="2774" t="s">
        <v>560</v>
      </c>
    </row>
    <row r="202" spans="1:3">
      <c r="A202" s="2775">
        <v>5</v>
      </c>
      <c r="C202" s="2774" t="s">
        <v>560</v>
      </c>
    </row>
    <row r="203" spans="1:3">
      <c r="A203" s="2775">
        <v>5</v>
      </c>
      <c r="C203" s="2774" t="s">
        <v>560</v>
      </c>
    </row>
    <row r="204" spans="1:3">
      <c r="A204" s="2775">
        <v>5</v>
      </c>
      <c r="C204" s="2774" t="s">
        <v>560</v>
      </c>
    </row>
    <row r="205" spans="1:3">
      <c r="A205" s="2775">
        <v>5</v>
      </c>
      <c r="B205" s="2776" t="s">
        <v>1885</v>
      </c>
      <c r="C205" s="2774" t="s">
        <v>560</v>
      </c>
    </row>
    <row r="206" spans="1:3">
      <c r="A206" s="2775">
        <v>5</v>
      </c>
      <c r="C206" s="2774" t="s">
        <v>560</v>
      </c>
    </row>
    <row r="207" spans="1:3">
      <c r="A207" s="2775">
        <v>5</v>
      </c>
      <c r="C207" s="2774" t="s">
        <v>560</v>
      </c>
    </row>
    <row r="208" spans="1:3">
      <c r="A208" s="2775">
        <v>5</v>
      </c>
      <c r="C208" s="2774" t="s">
        <v>560</v>
      </c>
    </row>
    <row r="209" spans="1:3">
      <c r="A209" s="2775">
        <v>5</v>
      </c>
      <c r="C209" s="2774" t="s">
        <v>560</v>
      </c>
    </row>
    <row r="210" spans="1:3">
      <c r="A210" s="2775">
        <v>5</v>
      </c>
      <c r="C210" s="2774" t="s">
        <v>560</v>
      </c>
    </row>
    <row r="211" spans="1:3" ht="30">
      <c r="A211" s="2775">
        <v>5</v>
      </c>
      <c r="B211" s="2776" t="s">
        <v>2187</v>
      </c>
      <c r="C211" s="2774" t="s">
        <v>560</v>
      </c>
    </row>
    <row r="212" spans="1:3">
      <c r="A212" s="2775">
        <v>5</v>
      </c>
      <c r="B212" s="2776" t="s">
        <v>2037</v>
      </c>
      <c r="C212" s="2774" t="s">
        <v>560</v>
      </c>
    </row>
    <row r="213" spans="1:3">
      <c r="A213" s="2775">
        <v>5</v>
      </c>
      <c r="B213" s="2776" t="s">
        <v>1960</v>
      </c>
      <c r="C213" s="2774" t="s">
        <v>560</v>
      </c>
    </row>
    <row r="214" spans="1:3" ht="30">
      <c r="A214" s="2775">
        <v>5</v>
      </c>
      <c r="B214" s="2776" t="s">
        <v>2188</v>
      </c>
      <c r="C214" s="2774" t="s">
        <v>561</v>
      </c>
    </row>
    <row r="215" spans="1:3">
      <c r="A215" s="2775">
        <v>5</v>
      </c>
      <c r="C215" s="2774" t="s">
        <v>561</v>
      </c>
    </row>
    <row r="216" spans="1:3">
      <c r="A216" s="2775">
        <v>5</v>
      </c>
      <c r="B216" s="2776" t="s">
        <v>2071</v>
      </c>
      <c r="C216" s="2774" t="s">
        <v>561</v>
      </c>
    </row>
    <row r="217" spans="1:3">
      <c r="A217" s="2775">
        <v>5</v>
      </c>
      <c r="B217" s="2776" t="s">
        <v>1868</v>
      </c>
      <c r="C217" s="2774" t="s">
        <v>561</v>
      </c>
    </row>
    <row r="218" spans="1:3" ht="30">
      <c r="A218" s="2775">
        <v>5</v>
      </c>
      <c r="B218" s="2776" t="s">
        <v>2189</v>
      </c>
      <c r="C218" s="2774" t="s">
        <v>561</v>
      </c>
    </row>
    <row r="219" spans="1:3">
      <c r="A219" s="2775">
        <v>5</v>
      </c>
      <c r="C219" s="2774" t="s">
        <v>561</v>
      </c>
    </row>
    <row r="220" spans="1:3">
      <c r="A220" s="2775">
        <v>5</v>
      </c>
      <c r="C220" s="2774" t="s">
        <v>561</v>
      </c>
    </row>
    <row r="221" spans="1:3">
      <c r="A221" s="2775">
        <v>5</v>
      </c>
      <c r="B221" s="2776" t="s">
        <v>1834</v>
      </c>
      <c r="C221" s="2774" t="s">
        <v>561</v>
      </c>
    </row>
    <row r="222" spans="1:3">
      <c r="A222" s="2775">
        <v>5</v>
      </c>
      <c r="B222" s="2776" t="s">
        <v>2190</v>
      </c>
      <c r="C222" s="2774" t="s">
        <v>561</v>
      </c>
    </row>
    <row r="223" spans="1:3">
      <c r="A223" s="2775">
        <v>5</v>
      </c>
      <c r="C223" s="2774" t="s">
        <v>561</v>
      </c>
    </row>
    <row r="224" spans="1:3" ht="30">
      <c r="A224" s="2775">
        <v>5</v>
      </c>
      <c r="B224" s="2776" t="s">
        <v>2191</v>
      </c>
      <c r="C224" s="2774" t="s">
        <v>561</v>
      </c>
    </row>
    <row r="225" spans="1:3" ht="30">
      <c r="A225" s="2775">
        <v>5</v>
      </c>
      <c r="B225" s="2776" t="s">
        <v>2192</v>
      </c>
      <c r="C225" s="2774" t="s">
        <v>561</v>
      </c>
    </row>
    <row r="226" spans="1:3">
      <c r="A226" s="2775">
        <v>5</v>
      </c>
      <c r="B226" s="2776" t="s">
        <v>2193</v>
      </c>
      <c r="C226" s="2774" t="s">
        <v>561</v>
      </c>
    </row>
    <row r="227" spans="1:3">
      <c r="A227" s="2775">
        <v>5</v>
      </c>
      <c r="C227" s="2774" t="s">
        <v>561</v>
      </c>
    </row>
    <row r="228" spans="1:3">
      <c r="A228" s="2775">
        <v>5</v>
      </c>
      <c r="B228" s="2776" t="s">
        <v>2194</v>
      </c>
      <c r="C228" s="2774" t="s">
        <v>561</v>
      </c>
    </row>
    <row r="229" spans="1:3">
      <c r="A229" s="2775">
        <v>5</v>
      </c>
      <c r="C229" s="2774" t="s">
        <v>561</v>
      </c>
    </row>
    <row r="230" spans="1:3">
      <c r="A230" s="2775">
        <v>5</v>
      </c>
      <c r="B230" s="2776" t="s">
        <v>1911</v>
      </c>
      <c r="C230" s="2774" t="s">
        <v>561</v>
      </c>
    </row>
    <row r="231" spans="1:3">
      <c r="A231" s="2775">
        <v>5</v>
      </c>
      <c r="B231" s="2776" t="s">
        <v>2068</v>
      </c>
      <c r="C231" s="2774" t="s">
        <v>561</v>
      </c>
    </row>
    <row r="232" spans="1:3">
      <c r="A232" s="2775">
        <v>5</v>
      </c>
      <c r="C232" s="2774" t="s">
        <v>561</v>
      </c>
    </row>
    <row r="233" spans="1:3">
      <c r="A233" s="2775">
        <v>5</v>
      </c>
      <c r="C233" s="2774" t="s">
        <v>561</v>
      </c>
    </row>
    <row r="234" spans="1:3">
      <c r="A234" s="2775">
        <v>5</v>
      </c>
      <c r="C234" s="2774" t="s">
        <v>561</v>
      </c>
    </row>
    <row r="235" spans="1:3" ht="30">
      <c r="A235" s="2775">
        <v>5</v>
      </c>
      <c r="B235" s="2776" t="s">
        <v>2195</v>
      </c>
      <c r="C235" s="2774" t="s">
        <v>561</v>
      </c>
    </row>
    <row r="236" spans="1:3" ht="30">
      <c r="A236" s="2775">
        <v>5</v>
      </c>
      <c r="B236" s="2776" t="s">
        <v>2196</v>
      </c>
      <c r="C236" s="2774" t="s">
        <v>561</v>
      </c>
    </row>
    <row r="237" spans="1:3">
      <c r="A237" s="2775">
        <v>5</v>
      </c>
      <c r="C237" s="2774" t="s">
        <v>561</v>
      </c>
    </row>
    <row r="238" spans="1:3">
      <c r="A238" s="2775">
        <v>5</v>
      </c>
      <c r="C238" s="2774" t="s">
        <v>561</v>
      </c>
    </row>
    <row r="239" spans="1:3">
      <c r="A239" s="2775">
        <v>5</v>
      </c>
      <c r="C239" s="2774" t="s">
        <v>561</v>
      </c>
    </row>
    <row r="240" spans="1:3">
      <c r="A240" s="2775">
        <v>5</v>
      </c>
      <c r="B240" s="2776" t="s">
        <v>1950</v>
      </c>
      <c r="C240" s="2774" t="s">
        <v>561</v>
      </c>
    </row>
    <row r="241" spans="1:3">
      <c r="A241" s="2775">
        <v>5</v>
      </c>
      <c r="B241" s="2776" t="s">
        <v>1903</v>
      </c>
      <c r="C241" s="2774" t="s">
        <v>561</v>
      </c>
    </row>
    <row r="242" spans="1:3">
      <c r="A242" s="2775">
        <v>5</v>
      </c>
      <c r="B242" s="2776" t="s">
        <v>1883</v>
      </c>
      <c r="C242" s="2774" t="s">
        <v>561</v>
      </c>
    </row>
    <row r="243" spans="1:3">
      <c r="A243" s="2775">
        <v>6</v>
      </c>
      <c r="B243" s="2776" t="s">
        <v>1823</v>
      </c>
      <c r="C243" s="2774" t="s">
        <v>545</v>
      </c>
    </row>
    <row r="244" spans="1:3" ht="30">
      <c r="A244" s="2775">
        <v>6</v>
      </c>
      <c r="B244" s="2776" t="s">
        <v>2197</v>
      </c>
      <c r="C244" s="2774" t="s">
        <v>545</v>
      </c>
    </row>
    <row r="245" spans="1:3">
      <c r="A245" s="2775">
        <v>6</v>
      </c>
      <c r="C245" s="2774" t="s">
        <v>545</v>
      </c>
    </row>
    <row r="246" spans="1:3">
      <c r="A246" s="2775">
        <v>6</v>
      </c>
      <c r="B246" s="2776" t="s">
        <v>1980</v>
      </c>
      <c r="C246" s="2774" t="s">
        <v>545</v>
      </c>
    </row>
    <row r="247" spans="1:3">
      <c r="A247" s="2775">
        <v>6</v>
      </c>
      <c r="C247" s="2774" t="s">
        <v>545</v>
      </c>
    </row>
    <row r="248" spans="1:3">
      <c r="A248" s="2775">
        <v>6</v>
      </c>
      <c r="B248" s="2776" t="s">
        <v>2074</v>
      </c>
      <c r="C248" s="2774" t="s">
        <v>545</v>
      </c>
    </row>
    <row r="249" spans="1:3">
      <c r="A249" s="2775">
        <v>6</v>
      </c>
      <c r="B249" s="2776" t="s">
        <v>2198</v>
      </c>
      <c r="C249" s="2774" t="s">
        <v>545</v>
      </c>
    </row>
    <row r="250" spans="1:3" ht="30">
      <c r="A250" s="2775">
        <v>6</v>
      </c>
      <c r="B250" s="2776" t="s">
        <v>2199</v>
      </c>
      <c r="C250" s="2774" t="s">
        <v>545</v>
      </c>
    </row>
    <row r="251" spans="1:3" ht="30">
      <c r="A251" s="2775">
        <v>6</v>
      </c>
      <c r="B251" s="2776" t="s">
        <v>2200</v>
      </c>
      <c r="C251" s="2774" t="s">
        <v>545</v>
      </c>
    </row>
    <row r="252" spans="1:3">
      <c r="A252" s="2775">
        <v>6</v>
      </c>
      <c r="B252" s="2776" t="s">
        <v>2059</v>
      </c>
      <c r="C252" s="2774" t="s">
        <v>545</v>
      </c>
    </row>
    <row r="253" spans="1:3">
      <c r="A253" s="2775">
        <v>6</v>
      </c>
      <c r="C253" s="2774" t="s">
        <v>545</v>
      </c>
    </row>
    <row r="254" spans="1:3">
      <c r="A254" s="2775">
        <v>6</v>
      </c>
      <c r="C254" s="2774" t="s">
        <v>545</v>
      </c>
    </row>
    <row r="255" spans="1:3">
      <c r="A255" s="2775">
        <v>6</v>
      </c>
      <c r="C255" s="2774" t="s">
        <v>546</v>
      </c>
    </row>
    <row r="256" spans="1:3" ht="30">
      <c r="A256" s="2775">
        <v>6</v>
      </c>
      <c r="B256" s="2776" t="s">
        <v>2201</v>
      </c>
      <c r="C256" s="2774" t="s">
        <v>546</v>
      </c>
    </row>
    <row r="257" spans="1:3">
      <c r="A257" s="2775">
        <v>6</v>
      </c>
      <c r="B257" s="2776" t="s">
        <v>2202</v>
      </c>
      <c r="C257" s="2774" t="s">
        <v>546</v>
      </c>
    </row>
    <row r="258" spans="1:3">
      <c r="A258" s="2775">
        <v>6</v>
      </c>
      <c r="C258" s="2774" t="s">
        <v>546</v>
      </c>
    </row>
    <row r="259" spans="1:3" ht="30">
      <c r="A259" s="2775">
        <v>6</v>
      </c>
      <c r="B259" s="2776" t="s">
        <v>2203</v>
      </c>
      <c r="C259" s="2774" t="s">
        <v>546</v>
      </c>
    </row>
    <row r="260" spans="1:3">
      <c r="A260" s="2775">
        <v>6</v>
      </c>
      <c r="C260" s="2774" t="s">
        <v>546</v>
      </c>
    </row>
    <row r="261" spans="1:3">
      <c r="A261" s="2775">
        <v>6</v>
      </c>
      <c r="B261" s="2776" t="s">
        <v>2204</v>
      </c>
      <c r="C261" s="2774" t="s">
        <v>546</v>
      </c>
    </row>
    <row r="262" spans="1:3">
      <c r="A262" s="2775">
        <v>6</v>
      </c>
      <c r="B262" s="2776" t="s">
        <v>1986</v>
      </c>
      <c r="C262" s="2774" t="s">
        <v>546</v>
      </c>
    </row>
    <row r="263" spans="1:3">
      <c r="A263" s="2775">
        <v>6</v>
      </c>
      <c r="C263" s="2774" t="s">
        <v>546</v>
      </c>
    </row>
    <row r="264" spans="1:3" ht="45">
      <c r="A264" s="2775">
        <v>6</v>
      </c>
      <c r="B264" s="2776" t="s">
        <v>2205</v>
      </c>
      <c r="C264" s="2774" t="s">
        <v>546</v>
      </c>
    </row>
    <row r="265" spans="1:3">
      <c r="A265" s="2775">
        <v>6</v>
      </c>
      <c r="C265" s="2774" t="s">
        <v>547</v>
      </c>
    </row>
    <row r="266" spans="1:3">
      <c r="A266" s="2775">
        <v>6</v>
      </c>
      <c r="C266" s="2774" t="s">
        <v>547</v>
      </c>
    </row>
    <row r="267" spans="1:3">
      <c r="A267" s="2775">
        <v>6</v>
      </c>
      <c r="C267" s="2774" t="s">
        <v>547</v>
      </c>
    </row>
    <row r="268" spans="1:3">
      <c r="A268" s="2775">
        <v>6</v>
      </c>
      <c r="B268" s="2776" t="s">
        <v>1876</v>
      </c>
      <c r="C268" s="2774" t="s">
        <v>547</v>
      </c>
    </row>
    <row r="269" spans="1:3" ht="30">
      <c r="A269" s="2775">
        <v>6</v>
      </c>
      <c r="B269" s="2776" t="s">
        <v>2206</v>
      </c>
      <c r="C269" s="2774" t="s">
        <v>547</v>
      </c>
    </row>
    <row r="270" spans="1:3">
      <c r="A270" s="2775">
        <v>6</v>
      </c>
      <c r="C270" s="2774" t="s">
        <v>547</v>
      </c>
    </row>
    <row r="271" spans="1:3">
      <c r="A271" s="2775">
        <v>6</v>
      </c>
      <c r="B271" s="2776" t="s">
        <v>2029</v>
      </c>
      <c r="C271" s="2774" t="s">
        <v>547</v>
      </c>
    </row>
    <row r="272" spans="1:3">
      <c r="A272" s="2775">
        <v>6</v>
      </c>
      <c r="B272" s="2776" t="s">
        <v>2207</v>
      </c>
      <c r="C272" s="2774" t="s">
        <v>547</v>
      </c>
    </row>
    <row r="273" spans="1:3">
      <c r="A273" s="2775">
        <v>6</v>
      </c>
      <c r="B273" s="2776" t="s">
        <v>1897</v>
      </c>
      <c r="C273" s="2774" t="s">
        <v>547</v>
      </c>
    </row>
    <row r="274" spans="1:3">
      <c r="A274" s="2775">
        <v>6</v>
      </c>
      <c r="C274" s="2774" t="s">
        <v>547</v>
      </c>
    </row>
    <row r="275" spans="1:3">
      <c r="A275" s="2775">
        <v>6</v>
      </c>
      <c r="B275" s="2776" t="s">
        <v>1852</v>
      </c>
      <c r="C275" s="2774" t="s">
        <v>548</v>
      </c>
    </row>
    <row r="276" spans="1:3" ht="30">
      <c r="A276" s="2775">
        <v>6</v>
      </c>
      <c r="B276" s="2776" t="s">
        <v>2208</v>
      </c>
      <c r="C276" s="2774" t="s">
        <v>549</v>
      </c>
    </row>
    <row r="277" spans="1:3" ht="45">
      <c r="A277" s="2775">
        <v>6</v>
      </c>
      <c r="B277" s="2776" t="s">
        <v>2209</v>
      </c>
      <c r="C277" s="2774" t="s">
        <v>549</v>
      </c>
    </row>
    <row r="278" spans="1:3">
      <c r="A278" s="2775">
        <v>6</v>
      </c>
      <c r="C278" s="2774" t="s">
        <v>549</v>
      </c>
    </row>
    <row r="279" spans="1:3">
      <c r="A279" s="2775">
        <v>6</v>
      </c>
      <c r="C279" s="2774" t="s">
        <v>549</v>
      </c>
    </row>
    <row r="280" spans="1:3" ht="30">
      <c r="A280" s="2775">
        <v>6</v>
      </c>
      <c r="B280" s="2776" t="s">
        <v>2210</v>
      </c>
      <c r="C280" s="2774" t="s">
        <v>549</v>
      </c>
    </row>
    <row r="281" spans="1:3">
      <c r="A281" s="2775">
        <v>6</v>
      </c>
      <c r="C281" s="2774" t="s">
        <v>549</v>
      </c>
    </row>
    <row r="282" spans="1:3">
      <c r="A282" s="2775">
        <v>6</v>
      </c>
      <c r="C282" s="2774" t="s">
        <v>549</v>
      </c>
    </row>
    <row r="283" spans="1:3">
      <c r="A283" s="2775">
        <v>6</v>
      </c>
      <c r="B283" s="2776" t="s">
        <v>2063</v>
      </c>
      <c r="C283" s="2774" t="s">
        <v>549</v>
      </c>
    </row>
    <row r="284" spans="1:3">
      <c r="A284" s="2775">
        <v>6</v>
      </c>
      <c r="B284" s="2776" t="s">
        <v>1890</v>
      </c>
      <c r="C284" s="2774" t="s">
        <v>549</v>
      </c>
    </row>
    <row r="285" spans="1:3">
      <c r="A285" s="2775">
        <v>6</v>
      </c>
      <c r="C285" s="2774" t="s">
        <v>549</v>
      </c>
    </row>
    <row r="286" spans="1:3">
      <c r="A286" s="2775">
        <v>6</v>
      </c>
      <c r="B286" s="2776" t="s">
        <v>2025</v>
      </c>
      <c r="C286" s="2774" t="s">
        <v>549</v>
      </c>
    </row>
    <row r="287" spans="1:3">
      <c r="A287" s="2775">
        <v>6</v>
      </c>
      <c r="B287" s="2776" t="s">
        <v>1982</v>
      </c>
      <c r="C287" s="2774" t="s">
        <v>549</v>
      </c>
    </row>
    <row r="288" spans="1:3">
      <c r="A288" s="2775">
        <v>6</v>
      </c>
      <c r="B288" s="2776" t="s">
        <v>2056</v>
      </c>
      <c r="C288" s="2774" t="s">
        <v>549</v>
      </c>
    </row>
    <row r="289" spans="1:3">
      <c r="A289" s="2775">
        <v>6</v>
      </c>
      <c r="C289" s="2774" t="s">
        <v>549</v>
      </c>
    </row>
    <row r="290" spans="1:3">
      <c r="A290" s="2775">
        <v>6</v>
      </c>
      <c r="C290" s="2774" t="s">
        <v>549</v>
      </c>
    </row>
    <row r="291" spans="1:3">
      <c r="A291" s="2775">
        <v>6</v>
      </c>
      <c r="B291" s="2776" t="s">
        <v>2211</v>
      </c>
      <c r="C291" s="2774" t="s">
        <v>549</v>
      </c>
    </row>
    <row r="292" spans="1:3">
      <c r="A292" s="2775">
        <v>6</v>
      </c>
      <c r="B292" s="2776" t="s">
        <v>1983</v>
      </c>
      <c r="C292" s="2774" t="s">
        <v>549</v>
      </c>
    </row>
    <row r="293" spans="1:3">
      <c r="A293" s="2775">
        <v>6</v>
      </c>
      <c r="B293" s="2776" t="s">
        <v>1907</v>
      </c>
      <c r="C293" s="2774" t="s">
        <v>549</v>
      </c>
    </row>
    <row r="294" spans="1:3" ht="30">
      <c r="A294" s="2775">
        <v>6</v>
      </c>
      <c r="B294" s="2776" t="s">
        <v>2212</v>
      </c>
      <c r="C294" s="2774" t="s">
        <v>549</v>
      </c>
    </row>
    <row r="295" spans="1:3">
      <c r="A295" s="2775">
        <v>6</v>
      </c>
      <c r="C295" s="2774" t="s">
        <v>549</v>
      </c>
    </row>
    <row r="296" spans="1:3">
      <c r="A296" s="2775">
        <v>6</v>
      </c>
      <c r="B296" s="2776" t="s">
        <v>1875</v>
      </c>
      <c r="C296" s="2774" t="s">
        <v>549</v>
      </c>
    </row>
    <row r="297" spans="1:3">
      <c r="A297" s="2775">
        <v>6</v>
      </c>
      <c r="B297" s="2776" t="s">
        <v>2061</v>
      </c>
      <c r="C297" s="2774" t="s">
        <v>549</v>
      </c>
    </row>
    <row r="298" spans="1:3" ht="60">
      <c r="A298" s="2775">
        <v>6</v>
      </c>
      <c r="B298" s="2776" t="s">
        <v>2213</v>
      </c>
      <c r="C298" s="2774" t="s">
        <v>549</v>
      </c>
    </row>
    <row r="299" spans="1:3">
      <c r="A299" s="2775">
        <v>6</v>
      </c>
      <c r="C299" s="2774" t="s">
        <v>549</v>
      </c>
    </row>
    <row r="300" spans="1:3">
      <c r="A300" s="2775">
        <v>6</v>
      </c>
      <c r="C300" s="2774" t="s">
        <v>549</v>
      </c>
    </row>
    <row r="301" spans="1:3">
      <c r="A301" s="2775">
        <v>6</v>
      </c>
      <c r="B301" s="2776" t="s">
        <v>1889</v>
      </c>
      <c r="C301" s="2774" t="s">
        <v>549</v>
      </c>
    </row>
    <row r="302" spans="1:3" ht="30">
      <c r="A302" s="2775">
        <v>6</v>
      </c>
      <c r="B302" s="2776" t="s">
        <v>2214</v>
      </c>
      <c r="C302" s="2774" t="s">
        <v>549</v>
      </c>
    </row>
    <row r="303" spans="1:3">
      <c r="A303" s="2775">
        <v>6</v>
      </c>
      <c r="C303" s="2774" t="s">
        <v>549</v>
      </c>
    </row>
    <row r="304" spans="1:3">
      <c r="A304" s="2775">
        <v>6</v>
      </c>
      <c r="C304" s="2774" t="s">
        <v>549</v>
      </c>
    </row>
    <row r="305" spans="1:3">
      <c r="A305" s="2775">
        <v>6</v>
      </c>
      <c r="C305" s="2774" t="s">
        <v>549</v>
      </c>
    </row>
    <row r="306" spans="1:3">
      <c r="A306" s="2775">
        <v>6</v>
      </c>
      <c r="C306" s="2774" t="s">
        <v>549</v>
      </c>
    </row>
    <row r="307" spans="1:3" ht="30">
      <c r="A307" s="2775">
        <v>6</v>
      </c>
      <c r="B307" s="2776" t="s">
        <v>2215</v>
      </c>
      <c r="C307" s="2774" t="s">
        <v>549</v>
      </c>
    </row>
    <row r="308" spans="1:3">
      <c r="A308" s="2775">
        <v>6</v>
      </c>
      <c r="B308" s="2776" t="s">
        <v>2083</v>
      </c>
      <c r="C308" s="2774" t="s">
        <v>549</v>
      </c>
    </row>
    <row r="309" spans="1:3">
      <c r="A309" s="2775">
        <v>6</v>
      </c>
      <c r="C309" s="2774" t="s">
        <v>549</v>
      </c>
    </row>
    <row r="310" spans="1:3" ht="45">
      <c r="A310" s="2775">
        <v>6</v>
      </c>
      <c r="B310" s="2776" t="s">
        <v>2216</v>
      </c>
      <c r="C310" s="2774" t="s">
        <v>549</v>
      </c>
    </row>
    <row r="311" spans="1:3">
      <c r="A311" s="2775">
        <v>6</v>
      </c>
      <c r="C311" s="2774" t="s">
        <v>549</v>
      </c>
    </row>
    <row r="312" spans="1:3" ht="30">
      <c r="A312" s="2775">
        <v>6</v>
      </c>
      <c r="B312" s="2776" t="s">
        <v>2217</v>
      </c>
      <c r="C312" s="2774" t="s">
        <v>549</v>
      </c>
    </row>
    <row r="313" spans="1:3" ht="60">
      <c r="A313" s="2775">
        <v>6</v>
      </c>
      <c r="B313" s="2776" t="s">
        <v>2218</v>
      </c>
      <c r="C313" s="2774" t="s">
        <v>550</v>
      </c>
    </row>
    <row r="314" spans="1:3">
      <c r="A314" s="2775">
        <v>6</v>
      </c>
      <c r="B314" s="2776" t="s">
        <v>1896</v>
      </c>
      <c r="C314" s="2774" t="s">
        <v>550</v>
      </c>
    </row>
    <row r="315" spans="1:3">
      <c r="A315" s="2775">
        <v>6</v>
      </c>
      <c r="B315" s="2776" t="s">
        <v>2219</v>
      </c>
      <c r="C315" s="2774" t="s">
        <v>550</v>
      </c>
    </row>
    <row r="316" spans="1:3" ht="75">
      <c r="A316" s="2775">
        <v>6</v>
      </c>
      <c r="B316" s="2776" t="s">
        <v>2220</v>
      </c>
      <c r="C316" s="2774" t="s">
        <v>550</v>
      </c>
    </row>
    <row r="317" spans="1:3">
      <c r="A317" s="2775">
        <v>6</v>
      </c>
      <c r="C317" s="2774" t="s">
        <v>550</v>
      </c>
    </row>
    <row r="318" spans="1:3">
      <c r="A318" s="2775">
        <v>6</v>
      </c>
      <c r="C318" s="2774" t="s">
        <v>550</v>
      </c>
    </row>
    <row r="319" spans="1:3">
      <c r="A319" s="2775">
        <v>6</v>
      </c>
      <c r="B319" s="2776" t="s">
        <v>2008</v>
      </c>
      <c r="C319" s="2774" t="s">
        <v>550</v>
      </c>
    </row>
    <row r="320" spans="1:3">
      <c r="A320" s="2775">
        <v>6</v>
      </c>
      <c r="C320" s="2774" t="s">
        <v>550</v>
      </c>
    </row>
    <row r="321" spans="1:3" ht="30">
      <c r="A321" s="2775">
        <v>6</v>
      </c>
      <c r="B321" s="2776" t="s">
        <v>2221</v>
      </c>
      <c r="C321" s="2774" t="s">
        <v>550</v>
      </c>
    </row>
    <row r="322" spans="1:3">
      <c r="A322" s="2775">
        <v>6</v>
      </c>
      <c r="B322" s="2776" t="s">
        <v>1879</v>
      </c>
      <c r="C322" s="2774" t="s">
        <v>550</v>
      </c>
    </row>
    <row r="323" spans="1:3" ht="45">
      <c r="A323" s="2775">
        <v>6</v>
      </c>
      <c r="B323" s="2776" t="s">
        <v>2222</v>
      </c>
      <c r="C323" s="2774" t="s">
        <v>550</v>
      </c>
    </row>
    <row r="324" spans="1:3">
      <c r="A324" s="2775">
        <v>6</v>
      </c>
      <c r="B324" s="2776" t="s">
        <v>1958</v>
      </c>
      <c r="C324" s="2774" t="s">
        <v>550</v>
      </c>
    </row>
    <row r="325" spans="1:3">
      <c r="A325" s="2775">
        <v>6</v>
      </c>
      <c r="B325" s="2776" t="s">
        <v>1939</v>
      </c>
      <c r="C325" s="2774" t="s">
        <v>551</v>
      </c>
    </row>
    <row r="326" spans="1:3">
      <c r="A326" s="2775">
        <v>6</v>
      </c>
      <c r="C326" s="2774" t="s">
        <v>551</v>
      </c>
    </row>
    <row r="327" spans="1:3">
      <c r="A327" s="2775">
        <v>6</v>
      </c>
      <c r="C327" s="2774" t="s">
        <v>551</v>
      </c>
    </row>
    <row r="328" spans="1:3">
      <c r="A328" s="2775">
        <v>6</v>
      </c>
      <c r="C328" s="2774" t="s">
        <v>551</v>
      </c>
    </row>
    <row r="329" spans="1:3">
      <c r="A329" s="2775">
        <v>6</v>
      </c>
      <c r="C329" s="2774" t="s">
        <v>551</v>
      </c>
    </row>
    <row r="330" spans="1:3" ht="30">
      <c r="A330" s="2775">
        <v>6</v>
      </c>
      <c r="B330" s="2776" t="s">
        <v>2223</v>
      </c>
      <c r="C330" s="2774" t="s">
        <v>551</v>
      </c>
    </row>
    <row r="331" spans="1:3">
      <c r="A331" s="2775">
        <v>6</v>
      </c>
      <c r="C331" s="2774" t="s">
        <v>551</v>
      </c>
    </row>
    <row r="332" spans="1:3">
      <c r="A332" s="2775">
        <v>6</v>
      </c>
      <c r="B332" s="2776" t="s">
        <v>1932</v>
      </c>
      <c r="C332" s="2774" t="s">
        <v>551</v>
      </c>
    </row>
    <row r="333" spans="1:3" ht="60">
      <c r="A333" s="2775">
        <v>6</v>
      </c>
      <c r="B333" s="2776" t="s">
        <v>2224</v>
      </c>
      <c r="C333" s="2774" t="s">
        <v>551</v>
      </c>
    </row>
    <row r="334" spans="1:3">
      <c r="A334" s="2775">
        <v>6</v>
      </c>
      <c r="C334" s="2774" t="s">
        <v>551</v>
      </c>
    </row>
    <row r="335" spans="1:3">
      <c r="A335" s="2775">
        <v>6</v>
      </c>
      <c r="B335" s="2776" t="s">
        <v>2225</v>
      </c>
      <c r="C335" s="2774" t="s">
        <v>552</v>
      </c>
    </row>
    <row r="336" spans="1:3">
      <c r="A336" s="2775">
        <v>6</v>
      </c>
      <c r="C336" s="2774" t="s">
        <v>552</v>
      </c>
    </row>
    <row r="337" spans="1:3">
      <c r="A337" s="2775">
        <v>6</v>
      </c>
      <c r="B337" s="2776" t="s">
        <v>2022</v>
      </c>
      <c r="C337" s="2774" t="s">
        <v>552</v>
      </c>
    </row>
    <row r="338" spans="1:3" ht="30">
      <c r="A338" s="2775">
        <v>6</v>
      </c>
      <c r="B338" s="2776" t="s">
        <v>2226</v>
      </c>
      <c r="C338" s="2774" t="s">
        <v>552</v>
      </c>
    </row>
    <row r="339" spans="1:3">
      <c r="A339" s="2775">
        <v>6</v>
      </c>
      <c r="C339" s="2774" t="s">
        <v>552</v>
      </c>
    </row>
    <row r="340" spans="1:3" ht="30">
      <c r="A340" s="2775">
        <v>6</v>
      </c>
      <c r="B340" s="2776" t="s">
        <v>2227</v>
      </c>
      <c r="C340" s="2774" t="s">
        <v>552</v>
      </c>
    </row>
    <row r="341" spans="1:3">
      <c r="A341" s="2775">
        <v>6</v>
      </c>
      <c r="B341" s="2776" t="s">
        <v>2228</v>
      </c>
      <c r="C341" s="2774" t="s">
        <v>552</v>
      </c>
    </row>
    <row r="342" spans="1:3">
      <c r="A342" s="2775">
        <v>6</v>
      </c>
      <c r="B342" s="2776" t="s">
        <v>2047</v>
      </c>
      <c r="C342" s="2774" t="s">
        <v>553</v>
      </c>
    </row>
    <row r="343" spans="1:3">
      <c r="A343" s="2775">
        <v>6</v>
      </c>
      <c r="B343" s="2776" t="s">
        <v>1942</v>
      </c>
      <c r="C343" s="2774" t="s">
        <v>555</v>
      </c>
    </row>
    <row r="344" spans="1:3" ht="30">
      <c r="A344" s="2775">
        <v>6</v>
      </c>
      <c r="B344" s="2776" t="s">
        <v>2229</v>
      </c>
      <c r="C344" s="2774" t="s">
        <v>555</v>
      </c>
    </row>
    <row r="345" spans="1:3">
      <c r="A345" s="2775">
        <v>6</v>
      </c>
      <c r="C345" s="2774" t="s">
        <v>555</v>
      </c>
    </row>
    <row r="346" spans="1:3">
      <c r="A346" s="2775">
        <v>6</v>
      </c>
      <c r="B346" s="2776" t="s">
        <v>1999</v>
      </c>
      <c r="C346" s="2774" t="s">
        <v>555</v>
      </c>
    </row>
    <row r="347" spans="1:3" ht="30">
      <c r="A347" s="2775">
        <v>6</v>
      </c>
      <c r="B347" s="2776" t="s">
        <v>2230</v>
      </c>
      <c r="C347" s="2774" t="s">
        <v>555</v>
      </c>
    </row>
    <row r="348" spans="1:3">
      <c r="A348" s="2775">
        <v>6</v>
      </c>
      <c r="B348" s="2776" t="s">
        <v>1992</v>
      </c>
      <c r="C348" s="2774" t="s">
        <v>555</v>
      </c>
    </row>
    <row r="349" spans="1:3" ht="45">
      <c r="A349" s="2775">
        <v>6</v>
      </c>
      <c r="B349" s="2776" t="s">
        <v>2231</v>
      </c>
      <c r="C349" s="2774" t="s">
        <v>555</v>
      </c>
    </row>
    <row r="350" spans="1:3">
      <c r="A350" s="2775">
        <v>6</v>
      </c>
      <c r="C350" s="2774" t="s">
        <v>555</v>
      </c>
    </row>
    <row r="351" spans="1:3">
      <c r="A351" s="2775">
        <v>6</v>
      </c>
      <c r="B351" s="2776" t="s">
        <v>1826</v>
      </c>
      <c r="C351" s="2774" t="s">
        <v>555</v>
      </c>
    </row>
    <row r="352" spans="1:3">
      <c r="A352" s="2775">
        <v>6</v>
      </c>
      <c r="C352" s="2774" t="s">
        <v>554</v>
      </c>
    </row>
    <row r="353" spans="1:3">
      <c r="A353" s="2775">
        <v>6</v>
      </c>
      <c r="B353" s="2776" t="s">
        <v>2232</v>
      </c>
      <c r="C353" s="2774" t="s">
        <v>557</v>
      </c>
    </row>
    <row r="354" spans="1:3">
      <c r="A354" s="2775">
        <v>6</v>
      </c>
      <c r="B354" s="2776" t="s">
        <v>2233</v>
      </c>
      <c r="C354" s="2774" t="s">
        <v>557</v>
      </c>
    </row>
    <row r="355" spans="1:3" ht="30">
      <c r="A355" s="2775">
        <v>6</v>
      </c>
      <c r="B355" s="2776" t="s">
        <v>2234</v>
      </c>
      <c r="C355" s="2774" t="s">
        <v>557</v>
      </c>
    </row>
    <row r="356" spans="1:3">
      <c r="A356" s="2775">
        <v>6</v>
      </c>
      <c r="B356" s="2776" t="s">
        <v>2235</v>
      </c>
      <c r="C356" s="2774" t="s">
        <v>560</v>
      </c>
    </row>
    <row r="357" spans="1:3">
      <c r="A357" s="2775">
        <v>6</v>
      </c>
      <c r="C357" s="2774" t="s">
        <v>560</v>
      </c>
    </row>
    <row r="358" spans="1:3">
      <c r="A358" s="2775">
        <v>6</v>
      </c>
      <c r="C358" s="2774" t="s">
        <v>560</v>
      </c>
    </row>
    <row r="359" spans="1:3" ht="30">
      <c r="A359" s="2775">
        <v>6</v>
      </c>
      <c r="B359" s="2776" t="s">
        <v>2236</v>
      </c>
      <c r="C359" s="2774" t="s">
        <v>560</v>
      </c>
    </row>
    <row r="360" spans="1:3">
      <c r="A360" s="2775">
        <v>6</v>
      </c>
      <c r="B360" s="2776" t="s">
        <v>1812</v>
      </c>
      <c r="C360" s="2774" t="s">
        <v>560</v>
      </c>
    </row>
    <row r="361" spans="1:3" ht="30">
      <c r="A361" s="2775">
        <v>6</v>
      </c>
      <c r="B361" s="2776" t="s">
        <v>2237</v>
      </c>
      <c r="C361" s="2774" t="s">
        <v>560</v>
      </c>
    </row>
    <row r="362" spans="1:3">
      <c r="A362" s="2775">
        <v>6</v>
      </c>
      <c r="C362" s="2774" t="s">
        <v>560</v>
      </c>
    </row>
    <row r="363" spans="1:3">
      <c r="A363" s="2775">
        <v>6</v>
      </c>
      <c r="C363" s="2774" t="s">
        <v>560</v>
      </c>
    </row>
    <row r="364" spans="1:3">
      <c r="A364" s="2775">
        <v>6</v>
      </c>
      <c r="B364" s="2776" t="s">
        <v>1816</v>
      </c>
      <c r="C364" s="2774" t="s">
        <v>560</v>
      </c>
    </row>
    <row r="365" spans="1:3">
      <c r="A365" s="2775">
        <v>6</v>
      </c>
      <c r="C365" s="2774" t="s">
        <v>561</v>
      </c>
    </row>
    <row r="366" spans="1:3" ht="30">
      <c r="A366" s="2775">
        <v>6</v>
      </c>
      <c r="B366" s="2776" t="s">
        <v>2238</v>
      </c>
      <c r="C366" s="2774" t="s">
        <v>561</v>
      </c>
    </row>
    <row r="367" spans="1:3">
      <c r="A367" s="2775">
        <v>6</v>
      </c>
      <c r="B367" s="2776" t="s">
        <v>1901</v>
      </c>
      <c r="C367" s="2774" t="s">
        <v>561</v>
      </c>
    </row>
    <row r="368" spans="1:3">
      <c r="A368" s="2775">
        <v>6</v>
      </c>
      <c r="C368" s="2774" t="s">
        <v>561</v>
      </c>
    </row>
    <row r="369" spans="1:3" ht="30">
      <c r="A369" s="2775">
        <v>6</v>
      </c>
      <c r="B369" s="2776" t="s">
        <v>2239</v>
      </c>
      <c r="C369" s="2774" t="s">
        <v>561</v>
      </c>
    </row>
    <row r="370" spans="1:3">
      <c r="A370" s="2775">
        <v>6</v>
      </c>
      <c r="B370" s="2776" t="s">
        <v>1926</v>
      </c>
      <c r="C370" s="2774" t="s">
        <v>561</v>
      </c>
    </row>
    <row r="371" spans="1:3">
      <c r="A371" s="2775">
        <v>6</v>
      </c>
      <c r="B371" s="2776" t="s">
        <v>1845</v>
      </c>
      <c r="C371" s="2774" t="s">
        <v>561</v>
      </c>
    </row>
    <row r="372" spans="1:3" ht="30">
      <c r="A372" s="2775">
        <v>6</v>
      </c>
      <c r="B372" s="2776" t="s">
        <v>2240</v>
      </c>
      <c r="C372" s="2774" t="s">
        <v>561</v>
      </c>
    </row>
    <row r="373" spans="1:3" ht="30">
      <c r="A373" s="2775">
        <v>6</v>
      </c>
      <c r="B373" s="2776" t="s">
        <v>2241</v>
      </c>
      <c r="C373" s="2774" t="s">
        <v>561</v>
      </c>
    </row>
    <row r="374" spans="1:3" ht="45">
      <c r="A374" s="2775">
        <v>6</v>
      </c>
      <c r="B374" s="2776" t="s">
        <v>2242</v>
      </c>
      <c r="C374" s="2774" t="s">
        <v>561</v>
      </c>
    </row>
    <row r="375" spans="1:3">
      <c r="A375" s="2775">
        <v>6</v>
      </c>
      <c r="B375" s="2776" t="s">
        <v>2077</v>
      </c>
      <c r="C375" s="2774" t="s">
        <v>561</v>
      </c>
    </row>
    <row r="376" spans="1:3">
      <c r="A376" s="2775">
        <v>6</v>
      </c>
      <c r="C376" s="2774" t="s">
        <v>561</v>
      </c>
    </row>
    <row r="377" spans="1:3">
      <c r="A377" s="2775">
        <v>6</v>
      </c>
      <c r="C377" s="2774" t="s">
        <v>561</v>
      </c>
    </row>
    <row r="378" spans="1:3" ht="30">
      <c r="A378" s="2775">
        <v>6</v>
      </c>
      <c r="B378" s="2776" t="s">
        <v>2243</v>
      </c>
      <c r="C378" s="2774" t="s">
        <v>561</v>
      </c>
    </row>
    <row r="379" spans="1:3">
      <c r="A379" s="2775">
        <v>6</v>
      </c>
      <c r="B379" s="2776" t="s">
        <v>2080</v>
      </c>
      <c r="C379" s="2774" t="s">
        <v>561</v>
      </c>
    </row>
    <row r="380" spans="1:3">
      <c r="A380" s="2775">
        <v>6</v>
      </c>
      <c r="B380" s="2776" t="s">
        <v>1830</v>
      </c>
      <c r="C380" s="2774" t="s">
        <v>561</v>
      </c>
    </row>
    <row r="381" spans="1:3">
      <c r="A381" s="2775">
        <v>6</v>
      </c>
      <c r="B381" s="2776" t="s">
        <v>2244</v>
      </c>
      <c r="C381" s="2774" t="s">
        <v>561</v>
      </c>
    </row>
    <row r="382" spans="1:3">
      <c r="A382" s="2775">
        <v>6</v>
      </c>
      <c r="B382" s="2776" t="s">
        <v>1973</v>
      </c>
      <c r="C382" s="2774" t="s">
        <v>561</v>
      </c>
    </row>
    <row r="383" spans="1:3">
      <c r="A383" s="2775">
        <v>6</v>
      </c>
      <c r="B383" s="2776" t="s">
        <v>2245</v>
      </c>
      <c r="C383" s="2774" t="s">
        <v>561</v>
      </c>
    </row>
    <row r="384" spans="1:3" ht="30">
      <c r="A384" s="2775">
        <v>6</v>
      </c>
      <c r="B384" s="2776" t="s">
        <v>2246</v>
      </c>
      <c r="C384" s="2774" t="s">
        <v>561</v>
      </c>
    </row>
    <row r="385" spans="1:5">
      <c r="A385" s="2775">
        <v>6</v>
      </c>
      <c r="B385" s="2776" t="s">
        <v>2247</v>
      </c>
      <c r="C385" s="2774" t="s">
        <v>561</v>
      </c>
    </row>
    <row r="386" spans="1:5">
      <c r="A386" s="2775">
        <v>6</v>
      </c>
      <c r="B386" s="2776" t="s">
        <v>1916</v>
      </c>
      <c r="C386" s="2774" t="s">
        <v>561</v>
      </c>
    </row>
    <row r="387" spans="1:5">
      <c r="A387" s="2775">
        <v>6</v>
      </c>
      <c r="C387" s="2774" t="s">
        <v>561</v>
      </c>
    </row>
    <row r="388" spans="1:5">
      <c r="A388" s="2775">
        <v>6</v>
      </c>
      <c r="B388" s="2776" t="s">
        <v>1956</v>
      </c>
      <c r="C388" s="2774" t="s">
        <v>561</v>
      </c>
    </row>
    <row r="389" spans="1:5">
      <c r="A389" s="2775">
        <v>6</v>
      </c>
      <c r="C389" s="2774" t="s">
        <v>561</v>
      </c>
    </row>
    <row r="390" spans="1:5">
      <c r="A390" s="2775">
        <v>6</v>
      </c>
      <c r="B390" s="2776" t="s">
        <v>1828</v>
      </c>
      <c r="C390" s="2774" t="s">
        <v>561</v>
      </c>
      <c r="D390" s="2774" t="s">
        <v>2248</v>
      </c>
      <c r="E390" s="2774" t="s">
        <v>2249</v>
      </c>
    </row>
    <row r="391" spans="1:5" ht="30">
      <c r="A391" s="2775">
        <v>6</v>
      </c>
      <c r="B391" s="2776" t="s">
        <v>2250</v>
      </c>
      <c r="C391" s="2774" t="s">
        <v>561</v>
      </c>
    </row>
    <row r="392" spans="1:5">
      <c r="A392" s="2775">
        <v>6</v>
      </c>
      <c r="C392" s="2774" t="s">
        <v>561</v>
      </c>
    </row>
    <row r="393" spans="1:5">
      <c r="A393" s="2775">
        <v>6</v>
      </c>
      <c r="B393" s="2776" t="s">
        <v>2060</v>
      </c>
      <c r="C393" s="2774" t="s">
        <v>561</v>
      </c>
    </row>
    <row r="394" spans="1:5" ht="45">
      <c r="A394" s="2775">
        <v>6</v>
      </c>
      <c r="B394" s="2776" t="s">
        <v>2251</v>
      </c>
      <c r="C394" s="2774" t="s">
        <v>561</v>
      </c>
    </row>
    <row r="395" spans="1:5">
      <c r="A395" s="2775">
        <v>7</v>
      </c>
      <c r="B395" s="2776" t="s">
        <v>2252</v>
      </c>
      <c r="C395" s="2774" t="s">
        <v>545</v>
      </c>
    </row>
    <row r="396" spans="1:5">
      <c r="A396" s="2775">
        <v>7</v>
      </c>
      <c r="B396" s="2776" t="s">
        <v>1831</v>
      </c>
      <c r="C396" s="2774" t="s">
        <v>545</v>
      </c>
    </row>
    <row r="397" spans="1:5">
      <c r="A397" s="2775">
        <v>7</v>
      </c>
      <c r="B397" s="2776" t="s">
        <v>2253</v>
      </c>
      <c r="C397" s="2774" t="s">
        <v>546</v>
      </c>
    </row>
    <row r="398" spans="1:5" ht="30">
      <c r="A398" s="2775">
        <v>7</v>
      </c>
      <c r="B398" s="2776" t="s">
        <v>2254</v>
      </c>
      <c r="C398" s="2774" t="s">
        <v>549</v>
      </c>
    </row>
    <row r="399" spans="1:5">
      <c r="A399" s="2775">
        <v>7</v>
      </c>
      <c r="C399" s="2774" t="s">
        <v>549</v>
      </c>
    </row>
    <row r="400" spans="1:5">
      <c r="A400" s="2775">
        <v>7</v>
      </c>
      <c r="C400" s="2774" t="s">
        <v>549</v>
      </c>
    </row>
    <row r="401" spans="1:3">
      <c r="A401" s="2775">
        <v>7</v>
      </c>
      <c r="B401" s="2776" t="s">
        <v>2031</v>
      </c>
      <c r="C401" s="2774" t="s">
        <v>549</v>
      </c>
    </row>
    <row r="402" spans="1:3">
      <c r="A402" s="2775">
        <v>7</v>
      </c>
      <c r="C402" s="2774" t="s">
        <v>549</v>
      </c>
    </row>
    <row r="403" spans="1:3" ht="30">
      <c r="A403" s="2775">
        <v>7</v>
      </c>
      <c r="B403" s="2776" t="s">
        <v>2255</v>
      </c>
      <c r="C403" s="2774" t="s">
        <v>549</v>
      </c>
    </row>
    <row r="404" spans="1:3">
      <c r="A404" s="2775">
        <v>7</v>
      </c>
      <c r="C404" s="2774" t="s">
        <v>549</v>
      </c>
    </row>
    <row r="405" spans="1:3">
      <c r="A405" s="2775">
        <v>7</v>
      </c>
      <c r="B405" s="2776" t="s">
        <v>2256</v>
      </c>
      <c r="C405" s="2774" t="s">
        <v>549</v>
      </c>
    </row>
    <row r="406" spans="1:3">
      <c r="A406" s="2775">
        <v>7</v>
      </c>
      <c r="B406" s="2776" t="s">
        <v>1811</v>
      </c>
      <c r="C406" s="2774" t="s">
        <v>549</v>
      </c>
    </row>
    <row r="407" spans="1:3">
      <c r="A407" s="2775">
        <v>7</v>
      </c>
      <c r="B407" s="2776" t="s">
        <v>1948</v>
      </c>
      <c r="C407" s="2774" t="s">
        <v>550</v>
      </c>
    </row>
    <row r="408" spans="1:3">
      <c r="A408" s="2775">
        <v>7</v>
      </c>
      <c r="B408" s="2776" t="s">
        <v>2023</v>
      </c>
      <c r="C408" s="2774" t="s">
        <v>550</v>
      </c>
    </row>
    <row r="409" spans="1:3" ht="45">
      <c r="A409" s="2775">
        <v>7</v>
      </c>
      <c r="B409" s="2776" t="s">
        <v>2257</v>
      </c>
      <c r="C409" s="2774" t="s">
        <v>550</v>
      </c>
    </row>
    <row r="410" spans="1:3" ht="60">
      <c r="A410" s="2775">
        <v>7</v>
      </c>
      <c r="B410" s="2776" t="s">
        <v>2258</v>
      </c>
      <c r="C410" s="2774" t="s">
        <v>550</v>
      </c>
    </row>
    <row r="411" spans="1:3">
      <c r="A411" s="2775">
        <v>7</v>
      </c>
      <c r="B411" s="2776" t="s">
        <v>2009</v>
      </c>
      <c r="C411" s="2774" t="s">
        <v>550</v>
      </c>
    </row>
    <row r="412" spans="1:3">
      <c r="A412" s="2775">
        <v>7</v>
      </c>
      <c r="C412" s="2774" t="s">
        <v>551</v>
      </c>
    </row>
    <row r="413" spans="1:3">
      <c r="A413" s="2775">
        <v>7</v>
      </c>
      <c r="B413" s="2776" t="s">
        <v>1989</v>
      </c>
      <c r="C413" s="2774" t="s">
        <v>552</v>
      </c>
    </row>
    <row r="414" spans="1:3">
      <c r="A414" s="2775">
        <v>7</v>
      </c>
      <c r="B414" s="2776" t="s">
        <v>1871</v>
      </c>
      <c r="C414" s="2774" t="s">
        <v>552</v>
      </c>
    </row>
    <row r="415" spans="1:3" ht="30">
      <c r="A415" s="2775">
        <v>7</v>
      </c>
      <c r="B415" s="2776" t="s">
        <v>2259</v>
      </c>
      <c r="C415" s="2774" t="s">
        <v>552</v>
      </c>
    </row>
    <row r="416" spans="1:3">
      <c r="A416" s="2775">
        <v>7</v>
      </c>
      <c r="C416" s="2774" t="s">
        <v>552</v>
      </c>
    </row>
    <row r="417" spans="1:3">
      <c r="A417" s="2775">
        <v>7</v>
      </c>
      <c r="C417" s="2774" t="s">
        <v>552</v>
      </c>
    </row>
    <row r="418" spans="1:3">
      <c r="A418" s="2775">
        <v>7</v>
      </c>
      <c r="C418" s="2774" t="s">
        <v>552</v>
      </c>
    </row>
    <row r="419" spans="1:3">
      <c r="A419" s="2775">
        <v>7</v>
      </c>
      <c r="B419" s="2776" t="s">
        <v>2260</v>
      </c>
      <c r="C419" s="2774" t="s">
        <v>553</v>
      </c>
    </row>
    <row r="420" spans="1:3">
      <c r="A420" s="2775">
        <v>7</v>
      </c>
      <c r="B420" s="2776" t="s">
        <v>2261</v>
      </c>
      <c r="C420" s="2774" t="s">
        <v>555</v>
      </c>
    </row>
    <row r="421" spans="1:3" ht="30">
      <c r="A421" s="2775">
        <v>7</v>
      </c>
      <c r="B421" s="2776" t="s">
        <v>2262</v>
      </c>
      <c r="C421" s="2774" t="s">
        <v>555</v>
      </c>
    </row>
    <row r="422" spans="1:3">
      <c r="A422" s="2775">
        <v>7</v>
      </c>
      <c r="B422" s="2776" t="s">
        <v>2263</v>
      </c>
      <c r="C422" s="2774" t="s">
        <v>555</v>
      </c>
    </row>
    <row r="423" spans="1:3" ht="30">
      <c r="A423" s="2775">
        <v>7</v>
      </c>
      <c r="B423" s="2776" t="s">
        <v>2264</v>
      </c>
      <c r="C423" s="2774" t="s">
        <v>561</v>
      </c>
    </row>
    <row r="424" spans="1:3">
      <c r="A424" s="2775">
        <v>7</v>
      </c>
      <c r="C424" s="2774" t="s">
        <v>561</v>
      </c>
    </row>
    <row r="425" spans="1:3" ht="30">
      <c r="A425" s="2775">
        <v>7</v>
      </c>
      <c r="B425" s="2776" t="s">
        <v>2265</v>
      </c>
      <c r="C425" s="2774" t="s">
        <v>561</v>
      </c>
    </row>
    <row r="426" spans="1:3">
      <c r="A426" s="2775">
        <v>7</v>
      </c>
      <c r="B426" s="2776" t="s">
        <v>2266</v>
      </c>
      <c r="C426" s="2774" t="s">
        <v>561</v>
      </c>
    </row>
    <row r="427" spans="1:3" ht="30">
      <c r="A427" s="2775">
        <v>7</v>
      </c>
      <c r="B427" s="2776" t="s">
        <v>2267</v>
      </c>
      <c r="C427" s="2774" t="s">
        <v>561</v>
      </c>
    </row>
    <row r="428" spans="1:3" ht="30">
      <c r="A428" s="2775">
        <v>7</v>
      </c>
      <c r="B428" s="2776" t="s">
        <v>2268</v>
      </c>
      <c r="C428" s="2774" t="s">
        <v>561</v>
      </c>
    </row>
    <row r="429" spans="1:3">
      <c r="A429" s="2775">
        <v>7</v>
      </c>
      <c r="B429" s="2776" t="s">
        <v>1965</v>
      </c>
      <c r="C429" s="2774" t="s">
        <v>561</v>
      </c>
    </row>
    <row r="430" spans="1:3">
      <c r="A430" s="2775">
        <v>7</v>
      </c>
      <c r="B430" s="2776" t="s">
        <v>2269</v>
      </c>
      <c r="C430" s="2774" t="s">
        <v>561</v>
      </c>
    </row>
    <row r="431" spans="1:3">
      <c r="C431" s="2774" t="s">
        <v>557</v>
      </c>
    </row>
    <row r="432" spans="1:3">
      <c r="C432" s="2774" t="s">
        <v>560</v>
      </c>
    </row>
    <row r="433" spans="3:3">
      <c r="C433" s="2776" t="s">
        <v>561</v>
      </c>
    </row>
  </sheetData>
  <autoFilter ref="C1:C433" xr:uid="{00000000-0009-0000-0000-000002000000}"/>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Q51"/>
  <sheetViews>
    <sheetView topLeftCell="A4" workbookViewId="0">
      <selection activeCell="T24" sqref="T24"/>
    </sheetView>
  </sheetViews>
  <sheetFormatPr baseColWidth="10" defaultColWidth="9.140625" defaultRowHeight="15"/>
  <cols>
    <col min="1" max="2" width="22.7109375" style="163" customWidth="1"/>
    <col min="3" max="3" width="11.140625" style="163" customWidth="1"/>
    <col min="4" max="4" width="10.5703125" style="163" customWidth="1"/>
    <col min="5" max="5" width="11.140625" style="163" customWidth="1"/>
    <col min="6" max="6" width="10.5703125" style="163" customWidth="1"/>
    <col min="7" max="7" width="11.140625" style="163" customWidth="1"/>
    <col min="8" max="8" width="10.5703125" style="163" customWidth="1"/>
    <col min="9" max="9" width="11.140625" style="163" customWidth="1"/>
    <col min="10" max="10" width="10.5703125" style="163" customWidth="1"/>
    <col min="11" max="11" width="11.140625" style="163" customWidth="1"/>
    <col min="12" max="12" width="10.5703125" style="163" customWidth="1"/>
    <col min="13" max="14" width="11.28515625" style="163" customWidth="1"/>
    <col min="15" max="15" width="11.140625" style="163" customWidth="1"/>
    <col min="16" max="16" width="10.5703125" style="163" customWidth="1"/>
    <col min="17" max="16384" width="9.140625" style="163"/>
  </cols>
  <sheetData>
    <row r="1" spans="1:17" ht="18">
      <c r="A1" s="201" t="s">
        <v>248</v>
      </c>
    </row>
    <row r="4" spans="1:17">
      <c r="A4" s="200" t="s">
        <v>250</v>
      </c>
    </row>
    <row r="6" spans="1:17" ht="18" customHeight="1" thickBot="1">
      <c r="A6" s="2675" t="s">
        <v>210</v>
      </c>
      <c r="B6" s="2675"/>
      <c r="C6" s="2675"/>
      <c r="D6" s="2675"/>
      <c r="E6" s="2675"/>
      <c r="F6" s="2675"/>
      <c r="G6" s="2675"/>
      <c r="H6" s="2675"/>
      <c r="I6" s="2675"/>
      <c r="J6" s="2675"/>
      <c r="K6" s="2675"/>
      <c r="L6" s="2675"/>
      <c r="M6" s="2675"/>
      <c r="N6" s="2675"/>
      <c r="O6" s="2675"/>
      <c r="P6" s="2675"/>
      <c r="Q6" s="1087"/>
    </row>
    <row r="7" spans="1:17" ht="15" customHeight="1" thickTop="1">
      <c r="A7" s="2676" t="s">
        <v>183</v>
      </c>
      <c r="B7" s="2676"/>
      <c r="C7" s="2679" t="s">
        <v>1381</v>
      </c>
      <c r="D7" s="2679"/>
      <c r="E7" s="2679"/>
      <c r="F7" s="2679"/>
      <c r="G7" s="2679"/>
      <c r="H7" s="2679"/>
      <c r="I7" s="2679"/>
      <c r="J7" s="2679"/>
      <c r="K7" s="2679"/>
      <c r="L7" s="2679"/>
      <c r="M7" s="2679"/>
      <c r="N7" s="2679"/>
      <c r="O7" s="2679"/>
      <c r="P7" s="2679"/>
      <c r="Q7" s="1087"/>
    </row>
    <row r="8" spans="1:17" ht="15" customHeight="1">
      <c r="A8" s="2677"/>
      <c r="B8" s="2677"/>
      <c r="C8" s="2680" t="s">
        <v>212</v>
      </c>
      <c r="D8" s="2680"/>
      <c r="E8" s="2680" t="s">
        <v>213</v>
      </c>
      <c r="F8" s="2680"/>
      <c r="G8" s="2680" t="s">
        <v>214</v>
      </c>
      <c r="H8" s="2680"/>
      <c r="I8" s="2680" t="s">
        <v>215</v>
      </c>
      <c r="J8" s="2680"/>
      <c r="K8" s="2680" t="s">
        <v>1383</v>
      </c>
      <c r="L8" s="2680"/>
      <c r="M8" s="2680" t="s">
        <v>1382</v>
      </c>
      <c r="N8" s="2680"/>
      <c r="O8" s="2680" t="s">
        <v>518</v>
      </c>
      <c r="P8" s="2680"/>
      <c r="Q8" s="1087"/>
    </row>
    <row r="9" spans="1:17" ht="15" customHeight="1" thickBot="1">
      <c r="A9" s="2678"/>
      <c r="B9" s="2678"/>
      <c r="C9" s="1088" t="s">
        <v>520</v>
      </c>
      <c r="D9" s="1088" t="s">
        <v>519</v>
      </c>
      <c r="E9" s="1088" t="s">
        <v>520</v>
      </c>
      <c r="F9" s="1088" t="s">
        <v>519</v>
      </c>
      <c r="G9" s="1088" t="s">
        <v>520</v>
      </c>
      <c r="H9" s="1088" t="s">
        <v>519</v>
      </c>
      <c r="I9" s="1088" t="s">
        <v>520</v>
      </c>
      <c r="J9" s="1088" t="s">
        <v>519</v>
      </c>
      <c r="K9" s="1088" t="s">
        <v>520</v>
      </c>
      <c r="L9" s="1088" t="s">
        <v>519</v>
      </c>
      <c r="M9" s="1088" t="s">
        <v>520</v>
      </c>
      <c r="N9" s="1088" t="s">
        <v>519</v>
      </c>
      <c r="O9" s="1088" t="s">
        <v>520</v>
      </c>
      <c r="P9" s="1088" t="s">
        <v>519</v>
      </c>
      <c r="Q9" s="1087"/>
    </row>
    <row r="10" spans="1:17" ht="15" customHeight="1" thickTop="1">
      <c r="A10" s="2681" t="s">
        <v>392</v>
      </c>
      <c r="B10" s="2681"/>
      <c r="C10" s="1089">
        <v>0.10672853828306264</v>
      </c>
      <c r="D10" s="1090">
        <v>46</v>
      </c>
      <c r="E10" s="1089">
        <v>0.3619489559164733</v>
      </c>
      <c r="F10" s="1090">
        <v>156</v>
      </c>
      <c r="G10" s="1089">
        <v>0.18329466357308585</v>
      </c>
      <c r="H10" s="1090">
        <v>79</v>
      </c>
      <c r="I10" s="1089">
        <v>0.17633410672853828</v>
      </c>
      <c r="J10" s="1090">
        <v>76</v>
      </c>
      <c r="K10" s="1089">
        <v>9.9767981438515077E-2</v>
      </c>
      <c r="L10" s="1090">
        <v>43</v>
      </c>
      <c r="M10" s="1089">
        <v>7.1925754060324823E-2</v>
      </c>
      <c r="N10" s="1090">
        <v>31</v>
      </c>
      <c r="O10" s="1089">
        <v>1</v>
      </c>
      <c r="P10" s="1090">
        <v>431</v>
      </c>
      <c r="Q10" s="1087"/>
    </row>
    <row r="11" spans="1:17" ht="27.95" customHeight="1">
      <c r="A11" s="2673" t="s">
        <v>8</v>
      </c>
      <c r="B11" s="1091" t="s">
        <v>397</v>
      </c>
      <c r="C11" s="1092">
        <v>0.10526315789473684</v>
      </c>
      <c r="D11" s="1093">
        <v>26</v>
      </c>
      <c r="E11" s="1092">
        <v>0.34817813765182187</v>
      </c>
      <c r="F11" s="1093">
        <v>86</v>
      </c>
      <c r="G11" s="1092">
        <v>0.17813765182186234</v>
      </c>
      <c r="H11" s="1093">
        <v>44</v>
      </c>
      <c r="I11" s="1092">
        <v>0.18623481781376519</v>
      </c>
      <c r="J11" s="1093">
        <v>46</v>
      </c>
      <c r="K11" s="1092">
        <v>0.12955465587044535</v>
      </c>
      <c r="L11" s="1093">
        <v>32</v>
      </c>
      <c r="M11" s="1092">
        <v>5.2631578947368418E-2</v>
      </c>
      <c r="N11" s="1093">
        <v>13</v>
      </c>
      <c r="O11" s="1092">
        <v>1</v>
      </c>
      <c r="P11" s="1093">
        <v>247</v>
      </c>
      <c r="Q11" s="1087"/>
    </row>
    <row r="12" spans="1:17" ht="15" customHeight="1">
      <c r="A12" s="2673"/>
      <c r="B12" s="1091" t="s">
        <v>395</v>
      </c>
      <c r="C12" s="1092">
        <v>0.13541666666666666</v>
      </c>
      <c r="D12" s="1093">
        <v>13</v>
      </c>
      <c r="E12" s="1092">
        <v>0.47916666666666674</v>
      </c>
      <c r="F12" s="1093">
        <v>46</v>
      </c>
      <c r="G12" s="1092">
        <v>0.1875</v>
      </c>
      <c r="H12" s="1093">
        <v>18</v>
      </c>
      <c r="I12" s="1092">
        <v>8.3333333333333315E-2</v>
      </c>
      <c r="J12" s="1093">
        <v>8</v>
      </c>
      <c r="K12" s="1092">
        <v>3.125E-2</v>
      </c>
      <c r="L12" s="1093">
        <v>3</v>
      </c>
      <c r="M12" s="1092">
        <v>8.3333333333333315E-2</v>
      </c>
      <c r="N12" s="1093">
        <v>8</v>
      </c>
      <c r="O12" s="1092">
        <v>1</v>
      </c>
      <c r="P12" s="1093">
        <v>96</v>
      </c>
      <c r="Q12" s="1087"/>
    </row>
    <row r="13" spans="1:17" ht="15" customHeight="1">
      <c r="A13" s="2673"/>
      <c r="B13" s="1091" t="s">
        <v>393</v>
      </c>
      <c r="C13" s="1092">
        <v>4.2553191489361701E-2</v>
      </c>
      <c r="D13" s="1093">
        <v>2</v>
      </c>
      <c r="E13" s="1092">
        <v>0.27659574468085107</v>
      </c>
      <c r="F13" s="1093">
        <v>13</v>
      </c>
      <c r="G13" s="1092">
        <v>0.25531914893617019</v>
      </c>
      <c r="H13" s="1093">
        <v>12</v>
      </c>
      <c r="I13" s="1092">
        <v>0.23404255319148937</v>
      </c>
      <c r="J13" s="1093">
        <v>11</v>
      </c>
      <c r="K13" s="1092">
        <v>0.1276595744680851</v>
      </c>
      <c r="L13" s="1093">
        <v>6</v>
      </c>
      <c r="M13" s="1092">
        <v>6.3829787234042548E-2</v>
      </c>
      <c r="N13" s="1093">
        <v>3</v>
      </c>
      <c r="O13" s="1092">
        <v>1</v>
      </c>
      <c r="P13" s="1093">
        <v>47</v>
      </c>
      <c r="Q13" s="1087"/>
    </row>
    <row r="14" spans="1:17" ht="15" customHeight="1">
      <c r="A14" s="2673"/>
      <c r="B14" s="1091" t="s">
        <v>394</v>
      </c>
      <c r="C14" s="1092">
        <v>0.1111111111111111</v>
      </c>
      <c r="D14" s="1093">
        <v>4</v>
      </c>
      <c r="E14" s="1092">
        <v>0.22222222222222221</v>
      </c>
      <c r="F14" s="1093">
        <v>8</v>
      </c>
      <c r="G14" s="1092">
        <v>0.1111111111111111</v>
      </c>
      <c r="H14" s="1093">
        <v>4</v>
      </c>
      <c r="I14" s="1092">
        <v>0.30555555555555558</v>
      </c>
      <c r="J14" s="1093">
        <v>11</v>
      </c>
      <c r="K14" s="1092">
        <v>5.5555555555555552E-2</v>
      </c>
      <c r="L14" s="1093">
        <v>2</v>
      </c>
      <c r="M14" s="1092">
        <v>0.19444444444444448</v>
      </c>
      <c r="N14" s="1093">
        <v>7</v>
      </c>
      <c r="O14" s="1092">
        <v>1</v>
      </c>
      <c r="P14" s="1093">
        <v>36</v>
      </c>
      <c r="Q14" s="1087"/>
    </row>
    <row r="15" spans="1:17" ht="15" customHeight="1">
      <c r="A15" s="2673"/>
      <c r="B15" s="1091" t="s">
        <v>396</v>
      </c>
      <c r="C15" s="1092">
        <v>0.2</v>
      </c>
      <c r="D15" s="1093">
        <v>1</v>
      </c>
      <c r="E15" s="1092">
        <v>0.6</v>
      </c>
      <c r="F15" s="1093">
        <v>3</v>
      </c>
      <c r="G15" s="1092">
        <v>0.2</v>
      </c>
      <c r="H15" s="1093">
        <v>1</v>
      </c>
      <c r="I15" s="1092">
        <v>0</v>
      </c>
      <c r="J15" s="1093">
        <v>0</v>
      </c>
      <c r="K15" s="1092">
        <v>0</v>
      </c>
      <c r="L15" s="1093">
        <v>0</v>
      </c>
      <c r="M15" s="1092">
        <v>0</v>
      </c>
      <c r="N15" s="1093">
        <v>0</v>
      </c>
      <c r="O15" s="1092">
        <v>1</v>
      </c>
      <c r="P15" s="1093">
        <v>5</v>
      </c>
      <c r="Q15" s="1087"/>
    </row>
    <row r="16" spans="1:17" ht="15" customHeight="1">
      <c r="A16" s="2673" t="s">
        <v>9</v>
      </c>
      <c r="B16" s="1091" t="s">
        <v>11</v>
      </c>
      <c r="C16" s="1092">
        <v>8.6387434554973816E-2</v>
      </c>
      <c r="D16" s="1093">
        <v>33</v>
      </c>
      <c r="E16" s="1092">
        <v>0.33507853403141363</v>
      </c>
      <c r="F16" s="1093">
        <v>128</v>
      </c>
      <c r="G16" s="1092">
        <v>0.19895287958115182</v>
      </c>
      <c r="H16" s="1093">
        <v>76</v>
      </c>
      <c r="I16" s="1092">
        <v>0.19895287958115182</v>
      </c>
      <c r="J16" s="1093">
        <v>76</v>
      </c>
      <c r="K16" s="1092">
        <v>0.1099476439790576</v>
      </c>
      <c r="L16" s="1093">
        <v>42</v>
      </c>
      <c r="M16" s="1092">
        <v>7.0680628272251314E-2</v>
      </c>
      <c r="N16" s="1093">
        <v>27</v>
      </c>
      <c r="O16" s="1092">
        <v>1</v>
      </c>
      <c r="P16" s="1093">
        <v>382</v>
      </c>
      <c r="Q16" s="1087"/>
    </row>
    <row r="17" spans="1:17" ht="15" customHeight="1">
      <c r="A17" s="2673"/>
      <c r="B17" s="1091" t="s">
        <v>10</v>
      </c>
      <c r="C17" s="1092">
        <v>0.26530612244897961</v>
      </c>
      <c r="D17" s="1093">
        <v>13</v>
      </c>
      <c r="E17" s="1092">
        <v>0.5714285714285714</v>
      </c>
      <c r="F17" s="1093">
        <v>28</v>
      </c>
      <c r="G17" s="1092">
        <v>6.1224489795918366E-2</v>
      </c>
      <c r="H17" s="1093">
        <v>3</v>
      </c>
      <c r="I17" s="1092">
        <v>0</v>
      </c>
      <c r="J17" s="1093">
        <v>0</v>
      </c>
      <c r="K17" s="1092">
        <v>2.0408163265306124E-2</v>
      </c>
      <c r="L17" s="1093">
        <v>1</v>
      </c>
      <c r="M17" s="1092">
        <v>8.1632653061224497E-2</v>
      </c>
      <c r="N17" s="1093">
        <v>4</v>
      </c>
      <c r="O17" s="1092">
        <v>1</v>
      </c>
      <c r="P17" s="1093">
        <v>49</v>
      </c>
      <c r="Q17" s="1087"/>
    </row>
    <row r="18" spans="1:17" ht="15" customHeight="1">
      <c r="A18" s="2673" t="s">
        <v>521</v>
      </c>
      <c r="B18" s="1091" t="s">
        <v>12</v>
      </c>
      <c r="C18" s="1092">
        <v>0.30434782608695654</v>
      </c>
      <c r="D18" s="1093">
        <v>7</v>
      </c>
      <c r="E18" s="1092">
        <v>0.30434782608695654</v>
      </c>
      <c r="F18" s="1093">
        <v>7</v>
      </c>
      <c r="G18" s="1092">
        <v>0.13043478260869565</v>
      </c>
      <c r="H18" s="1093">
        <v>3</v>
      </c>
      <c r="I18" s="1092">
        <v>0.17391304347826086</v>
      </c>
      <c r="J18" s="1093">
        <v>4</v>
      </c>
      <c r="K18" s="1092">
        <v>8.6956521739130432E-2</v>
      </c>
      <c r="L18" s="1093">
        <v>2</v>
      </c>
      <c r="M18" s="1092">
        <v>0</v>
      </c>
      <c r="N18" s="1093">
        <v>0</v>
      </c>
      <c r="O18" s="1092">
        <v>1</v>
      </c>
      <c r="P18" s="1093">
        <v>23</v>
      </c>
      <c r="Q18" s="1087"/>
    </row>
    <row r="19" spans="1:17" ht="57" customHeight="1">
      <c r="A19" s="2673"/>
      <c r="B19" s="1091" t="s">
        <v>13</v>
      </c>
      <c r="C19" s="1092">
        <v>9.5588235294117641E-2</v>
      </c>
      <c r="D19" s="1093">
        <v>39</v>
      </c>
      <c r="E19" s="1092">
        <v>0.36519607843137253</v>
      </c>
      <c r="F19" s="1093">
        <v>149</v>
      </c>
      <c r="G19" s="1092">
        <v>0.18627450980392157</v>
      </c>
      <c r="H19" s="1093">
        <v>76</v>
      </c>
      <c r="I19" s="1092">
        <v>0.17647058823529413</v>
      </c>
      <c r="J19" s="1093">
        <v>72</v>
      </c>
      <c r="K19" s="1092">
        <v>0.10049019607843138</v>
      </c>
      <c r="L19" s="1093">
        <v>41</v>
      </c>
      <c r="M19" s="1092">
        <v>7.5980392156862739E-2</v>
      </c>
      <c r="N19" s="1093">
        <v>31</v>
      </c>
      <c r="O19" s="1092">
        <v>1</v>
      </c>
      <c r="P19" s="1093">
        <v>408</v>
      </c>
      <c r="Q19" s="1087"/>
    </row>
    <row r="20" spans="1:17" ht="15" customHeight="1">
      <c r="A20" s="2673" t="s">
        <v>14</v>
      </c>
      <c r="B20" s="1091" t="s">
        <v>15</v>
      </c>
      <c r="C20" s="1092">
        <v>0.1044776119402985</v>
      </c>
      <c r="D20" s="1093">
        <v>7</v>
      </c>
      <c r="E20" s="1092">
        <v>0.2537313432835821</v>
      </c>
      <c r="F20" s="1093">
        <v>17</v>
      </c>
      <c r="G20" s="1092">
        <v>0.2537313432835821</v>
      </c>
      <c r="H20" s="1093">
        <v>17</v>
      </c>
      <c r="I20" s="1092">
        <v>0.17910447761194029</v>
      </c>
      <c r="J20" s="1093">
        <v>12</v>
      </c>
      <c r="K20" s="1092">
        <v>0.11940298507462685</v>
      </c>
      <c r="L20" s="1093">
        <v>8</v>
      </c>
      <c r="M20" s="1092">
        <v>8.9552238805970144E-2</v>
      </c>
      <c r="N20" s="1093">
        <v>6</v>
      </c>
      <c r="O20" s="1092">
        <v>1</v>
      </c>
      <c r="P20" s="1093">
        <v>67</v>
      </c>
      <c r="Q20" s="1087"/>
    </row>
    <row r="21" spans="1:17" ht="27.95" customHeight="1">
      <c r="A21" s="2673"/>
      <c r="B21" s="1091" t="s">
        <v>16</v>
      </c>
      <c r="C21" s="1092">
        <v>0.12781954887218044</v>
      </c>
      <c r="D21" s="1093">
        <v>17</v>
      </c>
      <c r="E21" s="1092">
        <v>0.3007518796992481</v>
      </c>
      <c r="F21" s="1093">
        <v>40</v>
      </c>
      <c r="G21" s="1092">
        <v>0.18045112781954883</v>
      </c>
      <c r="H21" s="1093">
        <v>24</v>
      </c>
      <c r="I21" s="1092">
        <v>0.19548872180451127</v>
      </c>
      <c r="J21" s="1093">
        <v>26</v>
      </c>
      <c r="K21" s="1092">
        <v>0.12781954887218044</v>
      </c>
      <c r="L21" s="1093">
        <v>17</v>
      </c>
      <c r="M21" s="1092">
        <v>6.7669172932330823E-2</v>
      </c>
      <c r="N21" s="1093">
        <v>9</v>
      </c>
      <c r="O21" s="1092">
        <v>1</v>
      </c>
      <c r="P21" s="1093">
        <v>133</v>
      </c>
      <c r="Q21" s="1087"/>
    </row>
    <row r="22" spans="1:17" ht="27.95" customHeight="1">
      <c r="A22" s="2673"/>
      <c r="B22" s="1091" t="s">
        <v>17</v>
      </c>
      <c r="C22" s="1092">
        <v>8.2644628099173556E-2</v>
      </c>
      <c r="D22" s="1093">
        <v>10</v>
      </c>
      <c r="E22" s="1092">
        <v>0.37190082644628097</v>
      </c>
      <c r="F22" s="1093">
        <v>45</v>
      </c>
      <c r="G22" s="1092">
        <v>0.20661157024793389</v>
      </c>
      <c r="H22" s="1093">
        <v>25</v>
      </c>
      <c r="I22" s="1092">
        <v>0.18181818181818182</v>
      </c>
      <c r="J22" s="1093">
        <v>22</v>
      </c>
      <c r="K22" s="1092">
        <v>9.9173553719008267E-2</v>
      </c>
      <c r="L22" s="1093">
        <v>12</v>
      </c>
      <c r="M22" s="1092">
        <v>5.7851239669421489E-2</v>
      </c>
      <c r="N22" s="1093">
        <v>7</v>
      </c>
      <c r="O22" s="1092">
        <v>1</v>
      </c>
      <c r="P22" s="1093">
        <v>121</v>
      </c>
      <c r="Q22" s="1087"/>
    </row>
    <row r="23" spans="1:17" ht="15" customHeight="1">
      <c r="A23" s="2673"/>
      <c r="B23" s="1091" t="s">
        <v>18</v>
      </c>
      <c r="C23" s="1092">
        <v>0.10909090909090909</v>
      </c>
      <c r="D23" s="1093">
        <v>12</v>
      </c>
      <c r="E23" s="1092">
        <v>0.49090909090909096</v>
      </c>
      <c r="F23" s="1093">
        <v>54</v>
      </c>
      <c r="G23" s="1092">
        <v>0.11818181818181818</v>
      </c>
      <c r="H23" s="1093">
        <v>13</v>
      </c>
      <c r="I23" s="1092">
        <v>0.14545454545454545</v>
      </c>
      <c r="J23" s="1093">
        <v>16</v>
      </c>
      <c r="K23" s="1092">
        <v>5.4545454545454543E-2</v>
      </c>
      <c r="L23" s="1093">
        <v>6</v>
      </c>
      <c r="M23" s="1092">
        <v>8.1818181818181818E-2</v>
      </c>
      <c r="N23" s="1093">
        <v>9</v>
      </c>
      <c r="O23" s="1092">
        <v>1</v>
      </c>
      <c r="P23" s="1093">
        <v>110</v>
      </c>
      <c r="Q23" s="1087"/>
    </row>
    <row r="24" spans="1:17" ht="15" customHeight="1">
      <c r="A24" s="2673" t="s">
        <v>525</v>
      </c>
      <c r="B24" s="1091" t="s">
        <v>223</v>
      </c>
      <c r="C24" s="1092">
        <v>0.13270142180094788</v>
      </c>
      <c r="D24" s="1093">
        <v>28</v>
      </c>
      <c r="E24" s="1092">
        <v>0.40758293838862558</v>
      </c>
      <c r="F24" s="1093">
        <v>86</v>
      </c>
      <c r="G24" s="1092">
        <v>0.17535545023696686</v>
      </c>
      <c r="H24" s="1093">
        <v>37</v>
      </c>
      <c r="I24" s="1092">
        <v>0.11374407582938389</v>
      </c>
      <c r="J24" s="1093">
        <v>24</v>
      </c>
      <c r="K24" s="1092">
        <v>6.1611374407582936E-2</v>
      </c>
      <c r="L24" s="1093">
        <v>13</v>
      </c>
      <c r="M24" s="1092">
        <v>0.10900473933649289</v>
      </c>
      <c r="N24" s="1093">
        <v>23</v>
      </c>
      <c r="O24" s="1092">
        <v>1</v>
      </c>
      <c r="P24" s="1093">
        <v>211</v>
      </c>
      <c r="Q24" s="1087"/>
    </row>
    <row r="25" spans="1:17" ht="15" customHeight="1">
      <c r="A25" s="2673"/>
      <c r="B25" s="1091" t="s">
        <v>27</v>
      </c>
      <c r="C25" s="1092">
        <v>8.5365853658536592E-2</v>
      </c>
      <c r="D25" s="1093">
        <v>14</v>
      </c>
      <c r="E25" s="1092">
        <v>0.28048780487804881</v>
      </c>
      <c r="F25" s="1093">
        <v>46</v>
      </c>
      <c r="G25" s="1092">
        <v>0.22560975609756098</v>
      </c>
      <c r="H25" s="1093">
        <v>37</v>
      </c>
      <c r="I25" s="1092">
        <v>0.24390243902439024</v>
      </c>
      <c r="J25" s="1093">
        <v>40</v>
      </c>
      <c r="K25" s="1092">
        <v>0.12195121951219512</v>
      </c>
      <c r="L25" s="1093">
        <v>20</v>
      </c>
      <c r="M25" s="1092">
        <v>4.2682926829268296E-2</v>
      </c>
      <c r="N25" s="1093">
        <v>7</v>
      </c>
      <c r="O25" s="1092">
        <v>1</v>
      </c>
      <c r="P25" s="1093">
        <v>164</v>
      </c>
      <c r="Q25" s="1087"/>
    </row>
    <row r="26" spans="1:17" ht="27.95" customHeight="1">
      <c r="A26" s="2673"/>
      <c r="B26" s="1091" t="s">
        <v>526</v>
      </c>
      <c r="C26" s="1092">
        <v>2.1276595744680851E-2</v>
      </c>
      <c r="D26" s="1093">
        <v>1</v>
      </c>
      <c r="E26" s="1092">
        <v>0.42553191489361702</v>
      </c>
      <c r="F26" s="1093">
        <v>20</v>
      </c>
      <c r="G26" s="1092">
        <v>0.10638297872340426</v>
      </c>
      <c r="H26" s="1093">
        <v>5</v>
      </c>
      <c r="I26" s="1092">
        <v>0.25531914893617019</v>
      </c>
      <c r="J26" s="1093">
        <v>12</v>
      </c>
      <c r="K26" s="1092">
        <v>0.19148936170212769</v>
      </c>
      <c r="L26" s="1093">
        <v>9</v>
      </c>
      <c r="M26" s="1092">
        <v>0</v>
      </c>
      <c r="N26" s="1093">
        <v>0</v>
      </c>
      <c r="O26" s="1092">
        <v>1</v>
      </c>
      <c r="P26" s="1093">
        <v>47</v>
      </c>
      <c r="Q26" s="1087"/>
    </row>
    <row r="27" spans="1:17" ht="15" customHeight="1">
      <c r="A27" s="2673"/>
      <c r="B27" s="1091" t="s">
        <v>527</v>
      </c>
      <c r="C27" s="1092">
        <v>0.33333333333333326</v>
      </c>
      <c r="D27" s="1093">
        <v>3</v>
      </c>
      <c r="E27" s="1092">
        <v>0.44444444444444442</v>
      </c>
      <c r="F27" s="1093">
        <v>4</v>
      </c>
      <c r="G27" s="1092">
        <v>0</v>
      </c>
      <c r="H27" s="1093">
        <v>0</v>
      </c>
      <c r="I27" s="1092">
        <v>0</v>
      </c>
      <c r="J27" s="1093">
        <v>0</v>
      </c>
      <c r="K27" s="1092">
        <v>0.1111111111111111</v>
      </c>
      <c r="L27" s="1093">
        <v>1</v>
      </c>
      <c r="M27" s="1092">
        <v>0.1111111111111111</v>
      </c>
      <c r="N27" s="1093">
        <v>1</v>
      </c>
      <c r="O27" s="1092">
        <v>1</v>
      </c>
      <c r="P27" s="1093">
        <v>9</v>
      </c>
      <c r="Q27" s="1087"/>
    </row>
    <row r="28" spans="1:17" ht="15" customHeight="1">
      <c r="A28" s="2673" t="s">
        <v>24</v>
      </c>
      <c r="B28" s="1091" t="s">
        <v>27</v>
      </c>
      <c r="C28" s="1092">
        <v>0.11294765840220386</v>
      </c>
      <c r="D28" s="1093">
        <v>41</v>
      </c>
      <c r="E28" s="1092">
        <v>0.34986225895316797</v>
      </c>
      <c r="F28" s="1093">
        <v>127</v>
      </c>
      <c r="G28" s="1092">
        <v>0.20110192837465565</v>
      </c>
      <c r="H28" s="1093">
        <v>73</v>
      </c>
      <c r="I28" s="1092">
        <v>0.17355371900826447</v>
      </c>
      <c r="J28" s="1093">
        <v>63</v>
      </c>
      <c r="K28" s="1092">
        <v>8.5399449035812675E-2</v>
      </c>
      <c r="L28" s="1093">
        <v>31</v>
      </c>
      <c r="M28" s="1092">
        <v>7.7134986225895319E-2</v>
      </c>
      <c r="N28" s="1093">
        <v>28</v>
      </c>
      <c r="O28" s="1092">
        <v>1</v>
      </c>
      <c r="P28" s="1093">
        <v>363</v>
      </c>
      <c r="Q28" s="1087"/>
    </row>
    <row r="29" spans="1:17" ht="15" customHeight="1">
      <c r="A29" s="2673"/>
      <c r="B29" s="1091" t="s">
        <v>26</v>
      </c>
      <c r="C29" s="1092">
        <v>2.0408163265306124E-2</v>
      </c>
      <c r="D29" s="1093">
        <v>1</v>
      </c>
      <c r="E29" s="1092">
        <v>0.44897959183673469</v>
      </c>
      <c r="F29" s="1093">
        <v>22</v>
      </c>
      <c r="G29" s="1092">
        <v>0.10204081632653061</v>
      </c>
      <c r="H29" s="1093">
        <v>5</v>
      </c>
      <c r="I29" s="1092">
        <v>0.22448979591836735</v>
      </c>
      <c r="J29" s="1093">
        <v>11</v>
      </c>
      <c r="K29" s="1092">
        <v>0.20408163265306123</v>
      </c>
      <c r="L29" s="1093">
        <v>10</v>
      </c>
      <c r="M29" s="1092">
        <v>0</v>
      </c>
      <c r="N29" s="1093">
        <v>0</v>
      </c>
      <c r="O29" s="1092">
        <v>1</v>
      </c>
      <c r="P29" s="1093">
        <v>49</v>
      </c>
      <c r="Q29" s="1087"/>
    </row>
    <row r="30" spans="1:17" ht="15" customHeight="1">
      <c r="A30" s="2673"/>
      <c r="B30" s="1091" t="s">
        <v>25</v>
      </c>
      <c r="C30" s="1092">
        <v>0.21052631578947367</v>
      </c>
      <c r="D30" s="1093">
        <v>4</v>
      </c>
      <c r="E30" s="1092">
        <v>0.36842105263157893</v>
      </c>
      <c r="F30" s="1093">
        <v>7</v>
      </c>
      <c r="G30" s="1092">
        <v>5.2631578947368418E-2</v>
      </c>
      <c r="H30" s="1093">
        <v>1</v>
      </c>
      <c r="I30" s="1092">
        <v>0.10526315789473684</v>
      </c>
      <c r="J30" s="1093">
        <v>2</v>
      </c>
      <c r="K30" s="1092">
        <v>0.10526315789473684</v>
      </c>
      <c r="L30" s="1093">
        <v>2</v>
      </c>
      <c r="M30" s="1092">
        <v>0.15789473684210525</v>
      </c>
      <c r="N30" s="1093">
        <v>3</v>
      </c>
      <c r="O30" s="1092">
        <v>1</v>
      </c>
      <c r="P30" s="1093">
        <v>19</v>
      </c>
      <c r="Q30" s="1087"/>
    </row>
    <row r="31" spans="1:17" ht="15" customHeight="1">
      <c r="A31" s="2673" t="s">
        <v>522</v>
      </c>
      <c r="B31" s="1091" t="s">
        <v>29</v>
      </c>
      <c r="C31" s="1092">
        <v>0.11219512195121953</v>
      </c>
      <c r="D31" s="1093">
        <v>23</v>
      </c>
      <c r="E31" s="1092">
        <v>0.41463414634146339</v>
      </c>
      <c r="F31" s="1093">
        <v>85</v>
      </c>
      <c r="G31" s="1092">
        <v>0.15609756097560976</v>
      </c>
      <c r="H31" s="1093">
        <v>32</v>
      </c>
      <c r="I31" s="1092">
        <v>0.13170731707317074</v>
      </c>
      <c r="J31" s="1093">
        <v>27</v>
      </c>
      <c r="K31" s="1092">
        <v>0.10243902439024391</v>
      </c>
      <c r="L31" s="1093">
        <v>21</v>
      </c>
      <c r="M31" s="1092">
        <v>8.2926829268292687E-2</v>
      </c>
      <c r="N31" s="1093">
        <v>17</v>
      </c>
      <c r="O31" s="1092">
        <v>1</v>
      </c>
      <c r="P31" s="1093">
        <v>205</v>
      </c>
      <c r="Q31" s="1087"/>
    </row>
    <row r="32" spans="1:17" ht="15" customHeight="1">
      <c r="A32" s="2673"/>
      <c r="B32" s="1091" t="s">
        <v>30</v>
      </c>
      <c r="C32" s="1092">
        <v>0.25</v>
      </c>
      <c r="D32" s="1093">
        <v>4</v>
      </c>
      <c r="E32" s="1092">
        <v>0.4375</v>
      </c>
      <c r="F32" s="1093">
        <v>7</v>
      </c>
      <c r="G32" s="1092">
        <v>0.125</v>
      </c>
      <c r="H32" s="1093">
        <v>2</v>
      </c>
      <c r="I32" s="1092">
        <v>0.125</v>
      </c>
      <c r="J32" s="1093">
        <v>2</v>
      </c>
      <c r="K32" s="1092">
        <v>6.25E-2</v>
      </c>
      <c r="L32" s="1093">
        <v>1</v>
      </c>
      <c r="M32" s="1092">
        <v>0</v>
      </c>
      <c r="N32" s="1093">
        <v>0</v>
      </c>
      <c r="O32" s="1092">
        <v>1</v>
      </c>
      <c r="P32" s="1093">
        <v>16</v>
      </c>
      <c r="Q32" s="1087"/>
    </row>
    <row r="33" spans="1:17" ht="15" customHeight="1">
      <c r="A33" s="2673"/>
      <c r="B33" s="1091" t="s">
        <v>31</v>
      </c>
      <c r="C33" s="1092">
        <v>9.0476190476190474E-2</v>
      </c>
      <c r="D33" s="1093">
        <v>19</v>
      </c>
      <c r="E33" s="1092">
        <v>0.30476190476190479</v>
      </c>
      <c r="F33" s="1093">
        <v>64</v>
      </c>
      <c r="G33" s="1092">
        <v>0.21428571428571427</v>
      </c>
      <c r="H33" s="1093">
        <v>45</v>
      </c>
      <c r="I33" s="1092">
        <v>0.22380952380952382</v>
      </c>
      <c r="J33" s="1093">
        <v>47</v>
      </c>
      <c r="K33" s="1092">
        <v>0.1</v>
      </c>
      <c r="L33" s="1093">
        <v>21</v>
      </c>
      <c r="M33" s="1092">
        <v>6.6666666666666666E-2</v>
      </c>
      <c r="N33" s="1093">
        <v>14</v>
      </c>
      <c r="O33" s="1092">
        <v>1</v>
      </c>
      <c r="P33" s="1093">
        <v>210</v>
      </c>
      <c r="Q33" s="1087"/>
    </row>
    <row r="34" spans="1:17" ht="15" customHeight="1">
      <c r="A34" s="2673" t="s">
        <v>523</v>
      </c>
      <c r="B34" s="1091" t="s">
        <v>34</v>
      </c>
      <c r="C34" s="1092">
        <v>0.10294117647058823</v>
      </c>
      <c r="D34" s="1093">
        <v>28</v>
      </c>
      <c r="E34" s="1092">
        <v>0.38602941176470584</v>
      </c>
      <c r="F34" s="1093">
        <v>105</v>
      </c>
      <c r="G34" s="1092">
        <v>0.20955882352941177</v>
      </c>
      <c r="H34" s="1093">
        <v>57</v>
      </c>
      <c r="I34" s="1092">
        <v>0.15441176470588236</v>
      </c>
      <c r="J34" s="1093">
        <v>42</v>
      </c>
      <c r="K34" s="1092">
        <v>7.720588235294118E-2</v>
      </c>
      <c r="L34" s="1093">
        <v>21</v>
      </c>
      <c r="M34" s="1092">
        <v>6.985294117647059E-2</v>
      </c>
      <c r="N34" s="1093">
        <v>19</v>
      </c>
      <c r="O34" s="1092">
        <v>1</v>
      </c>
      <c r="P34" s="1093">
        <v>272</v>
      </c>
      <c r="Q34" s="1087"/>
    </row>
    <row r="35" spans="1:17" ht="15" customHeight="1">
      <c r="A35" s="2673"/>
      <c r="B35" s="1091" t="s">
        <v>33</v>
      </c>
      <c r="C35" s="1092">
        <v>0.11320754716981134</v>
      </c>
      <c r="D35" s="1093">
        <v>18</v>
      </c>
      <c r="E35" s="1092">
        <v>0.32075471698113206</v>
      </c>
      <c r="F35" s="1093">
        <v>51</v>
      </c>
      <c r="G35" s="1092">
        <v>0.13836477987421383</v>
      </c>
      <c r="H35" s="1093">
        <v>22</v>
      </c>
      <c r="I35" s="1092">
        <v>0.21383647798742139</v>
      </c>
      <c r="J35" s="1093">
        <v>34</v>
      </c>
      <c r="K35" s="1092">
        <v>0.13836477987421383</v>
      </c>
      <c r="L35" s="1093">
        <v>22</v>
      </c>
      <c r="M35" s="1092">
        <v>7.5471698113207544E-2</v>
      </c>
      <c r="N35" s="1093">
        <v>12</v>
      </c>
      <c r="O35" s="1092">
        <v>1</v>
      </c>
      <c r="P35" s="1093">
        <v>159</v>
      </c>
      <c r="Q35" s="1087"/>
    </row>
    <row r="36" spans="1:17" ht="15" customHeight="1">
      <c r="A36" s="2673" t="s">
        <v>517</v>
      </c>
      <c r="B36" s="1091" t="s">
        <v>39</v>
      </c>
      <c r="C36" s="1092">
        <v>0.13503649635036497</v>
      </c>
      <c r="D36" s="1093">
        <v>37</v>
      </c>
      <c r="E36" s="1092">
        <v>0.41240875912408759</v>
      </c>
      <c r="F36" s="1093">
        <v>113</v>
      </c>
      <c r="G36" s="1092">
        <v>0.14963503649635038</v>
      </c>
      <c r="H36" s="1093">
        <v>41</v>
      </c>
      <c r="I36" s="1092">
        <v>0.14233576642335766</v>
      </c>
      <c r="J36" s="1093">
        <v>39</v>
      </c>
      <c r="K36" s="1092">
        <v>7.6642335766423361E-2</v>
      </c>
      <c r="L36" s="1093">
        <v>21</v>
      </c>
      <c r="M36" s="1092">
        <v>8.3941605839416053E-2</v>
      </c>
      <c r="N36" s="1093">
        <v>23</v>
      </c>
      <c r="O36" s="1092">
        <v>1</v>
      </c>
      <c r="P36" s="1093">
        <v>274</v>
      </c>
      <c r="Q36" s="1087"/>
    </row>
    <row r="37" spans="1:17" ht="15" customHeight="1">
      <c r="A37" s="2673"/>
      <c r="B37" s="1091" t="s">
        <v>36</v>
      </c>
      <c r="C37" s="1092">
        <v>5.8139534883720929E-2</v>
      </c>
      <c r="D37" s="1093">
        <v>5</v>
      </c>
      <c r="E37" s="1092">
        <v>0.24418604651162787</v>
      </c>
      <c r="F37" s="1093">
        <v>21</v>
      </c>
      <c r="G37" s="1092">
        <v>0.29069767441860467</v>
      </c>
      <c r="H37" s="1093">
        <v>25</v>
      </c>
      <c r="I37" s="1092">
        <v>0.2558139534883721</v>
      </c>
      <c r="J37" s="1093">
        <v>22</v>
      </c>
      <c r="K37" s="1092">
        <v>0.10465116279069768</v>
      </c>
      <c r="L37" s="1093">
        <v>9</v>
      </c>
      <c r="M37" s="1092">
        <v>4.6511627906976744E-2</v>
      </c>
      <c r="N37" s="1093">
        <v>4</v>
      </c>
      <c r="O37" s="1092">
        <v>1</v>
      </c>
      <c r="P37" s="1093">
        <v>86</v>
      </c>
      <c r="Q37" s="1087"/>
    </row>
    <row r="38" spans="1:17" ht="27.95" customHeight="1">
      <c r="A38" s="2673"/>
      <c r="B38" s="1091" t="s">
        <v>37</v>
      </c>
      <c r="C38" s="1092">
        <v>4.2553191489361701E-2</v>
      </c>
      <c r="D38" s="1093">
        <v>2</v>
      </c>
      <c r="E38" s="1092">
        <v>0.31914893617021278</v>
      </c>
      <c r="F38" s="1093">
        <v>15</v>
      </c>
      <c r="G38" s="1092">
        <v>0.19148936170212769</v>
      </c>
      <c r="H38" s="1093">
        <v>9</v>
      </c>
      <c r="I38" s="1092">
        <v>0.25531914893617019</v>
      </c>
      <c r="J38" s="1093">
        <v>12</v>
      </c>
      <c r="K38" s="1092">
        <v>0.1702127659574468</v>
      </c>
      <c r="L38" s="1093">
        <v>8</v>
      </c>
      <c r="M38" s="1092">
        <v>2.1276595744680851E-2</v>
      </c>
      <c r="N38" s="1093">
        <v>1</v>
      </c>
      <c r="O38" s="1092">
        <v>1</v>
      </c>
      <c r="P38" s="1093">
        <v>47</v>
      </c>
      <c r="Q38" s="1087"/>
    </row>
    <row r="39" spans="1:17" ht="15" customHeight="1">
      <c r="A39" s="2673"/>
      <c r="B39" s="1091" t="s">
        <v>38</v>
      </c>
      <c r="C39" s="1092">
        <v>8.3333333333333315E-2</v>
      </c>
      <c r="D39" s="1093">
        <v>2</v>
      </c>
      <c r="E39" s="1092">
        <v>0.29166666666666669</v>
      </c>
      <c r="F39" s="1093">
        <v>7</v>
      </c>
      <c r="G39" s="1092">
        <v>0.16666666666666663</v>
      </c>
      <c r="H39" s="1093">
        <v>4</v>
      </c>
      <c r="I39" s="1092">
        <v>0.125</v>
      </c>
      <c r="J39" s="1093">
        <v>3</v>
      </c>
      <c r="K39" s="1092">
        <v>0.20833333333333337</v>
      </c>
      <c r="L39" s="1093">
        <v>5</v>
      </c>
      <c r="M39" s="1092">
        <v>0.125</v>
      </c>
      <c r="N39" s="1093">
        <v>3</v>
      </c>
      <c r="O39" s="1092">
        <v>1</v>
      </c>
      <c r="P39" s="1093">
        <v>24</v>
      </c>
      <c r="Q39" s="1087"/>
    </row>
    <row r="40" spans="1:17" ht="24.95" customHeight="1">
      <c r="A40" s="2673" t="s">
        <v>524</v>
      </c>
      <c r="B40" s="1091" t="s">
        <v>40</v>
      </c>
      <c r="C40" s="1092">
        <v>0.10179640718562874</v>
      </c>
      <c r="D40" s="1093">
        <v>17</v>
      </c>
      <c r="E40" s="1092">
        <v>0.37125748502994005</v>
      </c>
      <c r="F40" s="1093">
        <v>62</v>
      </c>
      <c r="G40" s="1092">
        <v>0.18562874251497002</v>
      </c>
      <c r="H40" s="1093">
        <v>31</v>
      </c>
      <c r="I40" s="1092">
        <v>0.18562874251497002</v>
      </c>
      <c r="J40" s="1093">
        <v>31</v>
      </c>
      <c r="K40" s="1092">
        <v>7.7844311377245512E-2</v>
      </c>
      <c r="L40" s="1093">
        <v>13</v>
      </c>
      <c r="M40" s="1092">
        <v>7.7844311377245512E-2</v>
      </c>
      <c r="N40" s="1093">
        <v>13</v>
      </c>
      <c r="O40" s="1092">
        <v>1</v>
      </c>
      <c r="P40" s="1093">
        <v>167</v>
      </c>
      <c r="Q40" s="1087"/>
    </row>
    <row r="41" spans="1:17" ht="24.95" customHeight="1">
      <c r="A41" s="2673"/>
      <c r="B41" s="1091" t="s">
        <v>41</v>
      </c>
      <c r="C41" s="1092">
        <v>9.4890510948905091E-2</v>
      </c>
      <c r="D41" s="1093">
        <v>13</v>
      </c>
      <c r="E41" s="1092">
        <v>0.36496350364963503</v>
      </c>
      <c r="F41" s="1093">
        <v>50</v>
      </c>
      <c r="G41" s="1092">
        <v>0.15328467153284672</v>
      </c>
      <c r="H41" s="1093">
        <v>21</v>
      </c>
      <c r="I41" s="1092">
        <v>0.19708029197080293</v>
      </c>
      <c r="J41" s="1093">
        <v>27</v>
      </c>
      <c r="K41" s="1092">
        <v>0.10948905109489053</v>
      </c>
      <c r="L41" s="1093">
        <v>15</v>
      </c>
      <c r="M41" s="1092">
        <v>8.0291970802919707E-2</v>
      </c>
      <c r="N41" s="1093">
        <v>11</v>
      </c>
      <c r="O41" s="1092">
        <v>1</v>
      </c>
      <c r="P41" s="1093">
        <v>137</v>
      </c>
      <c r="Q41" s="1087"/>
    </row>
    <row r="42" spans="1:17" ht="24.95" customHeight="1" thickBot="1">
      <c r="A42" s="2674"/>
      <c r="B42" s="1094" t="s">
        <v>42</v>
      </c>
      <c r="C42" s="1095">
        <v>0.12598425196850394</v>
      </c>
      <c r="D42" s="1096">
        <v>16</v>
      </c>
      <c r="E42" s="1095">
        <v>0.34645669291338588</v>
      </c>
      <c r="F42" s="1096">
        <v>44</v>
      </c>
      <c r="G42" s="1095">
        <v>0.2125984251968504</v>
      </c>
      <c r="H42" s="1096">
        <v>27</v>
      </c>
      <c r="I42" s="1095">
        <v>0.14173228346456693</v>
      </c>
      <c r="J42" s="1096">
        <v>18</v>
      </c>
      <c r="K42" s="1095">
        <v>0.11811023622047244</v>
      </c>
      <c r="L42" s="1096">
        <v>15</v>
      </c>
      <c r="M42" s="1095">
        <v>5.5118110236220472E-2</v>
      </c>
      <c r="N42" s="1096">
        <v>7</v>
      </c>
      <c r="O42" s="1095">
        <v>1</v>
      </c>
      <c r="P42" s="1096">
        <v>127</v>
      </c>
      <c r="Q42" s="1087"/>
    </row>
    <row r="43" spans="1:17" ht="15.75" thickTop="1"/>
    <row r="47" spans="1:17">
      <c r="A47" s="200" t="s">
        <v>44</v>
      </c>
    </row>
    <row r="48" spans="1:17">
      <c r="A48" s="200" t="s">
        <v>45</v>
      </c>
    </row>
    <row r="49" spans="1:1">
      <c r="A49" s="200" t="s">
        <v>46</v>
      </c>
    </row>
    <row r="50" spans="1:1">
      <c r="A50" s="200" t="s">
        <v>47</v>
      </c>
    </row>
    <row r="51" spans="1:1">
      <c r="A51" s="200" t="s">
        <v>216</v>
      </c>
    </row>
  </sheetData>
  <sortState ref="B24:R27">
    <sortCondition descending="1" ref="P24:P27"/>
  </sortState>
  <mergeCells count="21">
    <mergeCell ref="A24:A27"/>
    <mergeCell ref="A28:A30"/>
    <mergeCell ref="A31:A33"/>
    <mergeCell ref="A34:A35"/>
    <mergeCell ref="A36:A39"/>
    <mergeCell ref="A40:A42"/>
    <mergeCell ref="A6:P6"/>
    <mergeCell ref="A7:B9"/>
    <mergeCell ref="C7:P7"/>
    <mergeCell ref="C8:D8"/>
    <mergeCell ref="E8:F8"/>
    <mergeCell ref="G8:H8"/>
    <mergeCell ref="I8:J8"/>
    <mergeCell ref="M8:N8"/>
    <mergeCell ref="K8:L8"/>
    <mergeCell ref="O8:P8"/>
    <mergeCell ref="A10:B10"/>
    <mergeCell ref="A11:A15"/>
    <mergeCell ref="A16:A17"/>
    <mergeCell ref="A18:A19"/>
    <mergeCell ref="A20:A23"/>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4" tint="0.39997558519241921"/>
  </sheetPr>
  <dimension ref="A1:O80"/>
  <sheetViews>
    <sheetView topLeftCell="B13" zoomScale="91" zoomScaleNormal="91" workbookViewId="0">
      <selection activeCell="T24" sqref="T24"/>
    </sheetView>
  </sheetViews>
  <sheetFormatPr baseColWidth="10" defaultColWidth="9.140625" defaultRowHeight="15"/>
  <cols>
    <col min="1" max="2" width="22.7109375" style="163" customWidth="1"/>
    <col min="3" max="3" width="11.140625" style="163" customWidth="1"/>
    <col min="4" max="4" width="10.5703125" style="163" customWidth="1"/>
    <col min="5" max="5" width="11.140625" style="163" customWidth="1"/>
    <col min="6" max="6" width="10.5703125" style="163" customWidth="1"/>
    <col min="7" max="8" width="13.5703125" style="163" customWidth="1"/>
    <col min="9" max="9" width="11.140625" style="163" customWidth="1"/>
    <col min="10" max="10" width="10.5703125" style="163" customWidth="1"/>
    <col min="11" max="11" width="9.140625" style="163"/>
    <col min="12" max="12" width="34.140625" style="163" customWidth="1"/>
    <col min="13" max="13" width="28.5703125" style="163" customWidth="1"/>
    <col min="14" max="16384" width="9.140625" style="163"/>
  </cols>
  <sheetData>
    <row r="1" spans="1:15" ht="18">
      <c r="A1" s="203" t="s">
        <v>248</v>
      </c>
    </row>
    <row r="2" spans="1:15" ht="75.75" thickBot="1">
      <c r="M2" s="1277" t="s">
        <v>1519</v>
      </c>
      <c r="N2" s="1277" t="s">
        <v>1584</v>
      </c>
      <c r="O2" s="1277" t="s">
        <v>1585</v>
      </c>
    </row>
    <row r="3" spans="1:15" ht="18" customHeight="1" thickTop="1" thickBot="1">
      <c r="A3" s="2692" t="s">
        <v>217</v>
      </c>
      <c r="B3" s="2692"/>
      <c r="C3" s="2692"/>
      <c r="D3" s="2692"/>
      <c r="E3" s="2692"/>
      <c r="F3" s="2692"/>
      <c r="G3" s="2692"/>
      <c r="H3" s="2692"/>
      <c r="I3" s="2692"/>
      <c r="J3" s="2692"/>
      <c r="M3" s="207">
        <f>C7</f>
        <v>0.59628770301624134</v>
      </c>
      <c r="N3" s="208">
        <f>E7</f>
        <v>0.308584686774942</v>
      </c>
      <c r="O3" s="208">
        <f>G7</f>
        <v>9.5127610208816715E-2</v>
      </c>
    </row>
    <row r="4" spans="1:15" ht="15" customHeight="1" thickTop="1">
      <c r="A4" s="2693"/>
      <c r="B4" s="2694"/>
      <c r="C4" s="2699" t="s">
        <v>218</v>
      </c>
      <c r="D4" s="2700"/>
      <c r="E4" s="2700"/>
      <c r="F4" s="2700"/>
      <c r="G4" s="2700"/>
      <c r="H4" s="2700"/>
      <c r="I4" s="2700"/>
      <c r="J4" s="2701"/>
    </row>
    <row r="5" spans="1:15" ht="57" customHeight="1" thickBot="1">
      <c r="A5" s="2695"/>
      <c r="B5" s="2696"/>
      <c r="C5" s="2702" t="s">
        <v>27</v>
      </c>
      <c r="D5" s="2703"/>
      <c r="E5" s="2703" t="s">
        <v>219</v>
      </c>
      <c r="F5" s="2703"/>
      <c r="G5" s="2703" t="s">
        <v>220</v>
      </c>
      <c r="H5" s="2703"/>
      <c r="I5" s="2703" t="s">
        <v>238</v>
      </c>
      <c r="J5" s="2704"/>
      <c r="N5" s="337" t="s">
        <v>239</v>
      </c>
      <c r="O5" s="338" t="s">
        <v>240</v>
      </c>
    </row>
    <row r="6" spans="1:15" ht="15" customHeight="1" thickTop="1" thickBot="1">
      <c r="A6" s="2697"/>
      <c r="B6" s="2698"/>
      <c r="C6" s="204" t="s">
        <v>239</v>
      </c>
      <c r="D6" s="205" t="s">
        <v>240</v>
      </c>
      <c r="E6" s="205" t="s">
        <v>239</v>
      </c>
      <c r="F6" s="205" t="s">
        <v>240</v>
      </c>
      <c r="G6" s="205" t="s">
        <v>239</v>
      </c>
      <c r="H6" s="205" t="s">
        <v>240</v>
      </c>
      <c r="I6" s="205" t="s">
        <v>239</v>
      </c>
      <c r="J6" s="206" t="s">
        <v>240</v>
      </c>
      <c r="L6" s="2686" t="s">
        <v>1518</v>
      </c>
      <c r="M6" s="2687"/>
      <c r="N6" s="1108">
        <v>0.69144981412639406</v>
      </c>
      <c r="O6" s="1109">
        <v>186</v>
      </c>
    </row>
    <row r="7" spans="1:15" ht="15" customHeight="1" thickTop="1" thickBot="1">
      <c r="A7" s="2705" t="s">
        <v>238</v>
      </c>
      <c r="B7" s="2706"/>
      <c r="C7" s="1099">
        <v>0.59628770301624134</v>
      </c>
      <c r="D7" s="1100">
        <v>257</v>
      </c>
      <c r="E7" s="1099">
        <v>0.308584686774942</v>
      </c>
      <c r="F7" s="1100">
        <v>133</v>
      </c>
      <c r="G7" s="1099">
        <v>9.5127610208816715E-2</v>
      </c>
      <c r="H7" s="1100">
        <v>41</v>
      </c>
      <c r="I7" s="1099">
        <v>1</v>
      </c>
      <c r="J7" s="1100">
        <v>431</v>
      </c>
      <c r="L7" s="2688" t="s">
        <v>1588</v>
      </c>
      <c r="M7" s="2689"/>
      <c r="N7" s="1108">
        <v>0.16728624535315986</v>
      </c>
      <c r="O7" s="1109">
        <v>45</v>
      </c>
    </row>
    <row r="8" spans="1:15" ht="27.95" customHeight="1" thickTop="1" thickBot="1">
      <c r="A8" s="2690" t="s">
        <v>8</v>
      </c>
      <c r="B8" s="209" t="s">
        <v>253</v>
      </c>
      <c r="C8" s="1102">
        <v>0.52631578947368418</v>
      </c>
      <c r="D8" s="1103">
        <v>130</v>
      </c>
      <c r="E8" s="1102">
        <v>0.38461538461538469</v>
      </c>
      <c r="F8" s="1103">
        <v>95</v>
      </c>
      <c r="G8" s="1102">
        <v>8.9068825910931168E-2</v>
      </c>
      <c r="H8" s="1103">
        <v>22</v>
      </c>
      <c r="I8" s="1102">
        <v>1</v>
      </c>
      <c r="J8" s="1103">
        <v>247</v>
      </c>
      <c r="L8" s="2688" t="s">
        <v>1580</v>
      </c>
      <c r="M8" s="2689"/>
      <c r="N8" s="1108">
        <v>8.5501858736059477E-2</v>
      </c>
      <c r="O8" s="1109">
        <v>23</v>
      </c>
    </row>
    <row r="9" spans="1:15" ht="15" customHeight="1" thickTop="1" thickBot="1">
      <c r="A9" s="2690"/>
      <c r="B9" s="209" t="s">
        <v>254</v>
      </c>
      <c r="C9" s="1102">
        <v>0.67708333333333348</v>
      </c>
      <c r="D9" s="1103">
        <v>65</v>
      </c>
      <c r="E9" s="1102">
        <v>0.21875</v>
      </c>
      <c r="F9" s="1103">
        <v>21</v>
      </c>
      <c r="G9" s="1102">
        <v>0.10416666666666669</v>
      </c>
      <c r="H9" s="1103">
        <v>10</v>
      </c>
      <c r="I9" s="1102">
        <v>1</v>
      </c>
      <c r="J9" s="1103">
        <v>96</v>
      </c>
      <c r="L9" s="2682" t="s">
        <v>1581</v>
      </c>
      <c r="M9" s="2683"/>
      <c r="N9" s="1115">
        <v>0.5611510791366906</v>
      </c>
      <c r="O9" s="1116">
        <v>78</v>
      </c>
    </row>
    <row r="10" spans="1:15" ht="55.5" customHeight="1" thickTop="1" thickBot="1">
      <c r="A10" s="2690"/>
      <c r="B10" s="209" t="s">
        <v>255</v>
      </c>
      <c r="C10" s="1102">
        <v>0.85106382978723405</v>
      </c>
      <c r="D10" s="1103">
        <v>40</v>
      </c>
      <c r="E10" s="1102">
        <v>0.10638297872340426</v>
      </c>
      <c r="F10" s="1103">
        <v>5</v>
      </c>
      <c r="G10" s="1102">
        <v>4.2553191489361701E-2</v>
      </c>
      <c r="H10" s="1103">
        <v>2</v>
      </c>
      <c r="I10" s="1102">
        <v>1</v>
      </c>
      <c r="J10" s="1103">
        <v>47</v>
      </c>
      <c r="L10" s="340" t="s">
        <v>1582</v>
      </c>
      <c r="M10" s="340" t="s">
        <v>1582</v>
      </c>
      <c r="N10" s="1115">
        <v>0.11510791366906475</v>
      </c>
      <c r="O10" s="1116">
        <v>16</v>
      </c>
    </row>
    <row r="11" spans="1:15" ht="53.25" customHeight="1" thickTop="1" thickBot="1">
      <c r="A11" s="2690"/>
      <c r="B11" s="209" t="s">
        <v>256</v>
      </c>
      <c r="C11" s="1102">
        <v>0.55555555555555558</v>
      </c>
      <c r="D11" s="1103">
        <v>20</v>
      </c>
      <c r="E11" s="1102">
        <v>0.25</v>
      </c>
      <c r="F11" s="1103">
        <v>9</v>
      </c>
      <c r="G11" s="1102">
        <v>0.19444444444444448</v>
      </c>
      <c r="H11" s="1103">
        <v>7</v>
      </c>
      <c r="I11" s="1102">
        <v>1</v>
      </c>
      <c r="J11" s="1103">
        <v>36</v>
      </c>
      <c r="L11" s="340" t="s">
        <v>1586</v>
      </c>
      <c r="M11" s="340" t="s">
        <v>1586</v>
      </c>
      <c r="N11" s="1115">
        <v>6.4748201438848921E-2</v>
      </c>
      <c r="O11" s="1116">
        <v>9</v>
      </c>
    </row>
    <row r="12" spans="1:15" ht="15" customHeight="1" thickTop="1">
      <c r="A12" s="2690"/>
      <c r="B12" s="209" t="s">
        <v>257</v>
      </c>
      <c r="C12" s="1102">
        <v>0.4</v>
      </c>
      <c r="D12" s="1103">
        <v>2</v>
      </c>
      <c r="E12" s="1102">
        <v>0.6</v>
      </c>
      <c r="F12" s="1103">
        <v>3</v>
      </c>
      <c r="G12" s="1102">
        <v>0</v>
      </c>
      <c r="H12" s="1103">
        <v>0</v>
      </c>
      <c r="I12" s="1102">
        <v>1</v>
      </c>
      <c r="J12" s="1103">
        <v>5</v>
      </c>
      <c r="L12" s="2684" t="s">
        <v>1583</v>
      </c>
      <c r="M12" s="2685"/>
      <c r="N12" s="1115">
        <v>0.15827338129496402</v>
      </c>
      <c r="O12" s="1116">
        <v>22</v>
      </c>
    </row>
    <row r="13" spans="1:15" ht="15" customHeight="1">
      <c r="A13" s="2690" t="s">
        <v>9</v>
      </c>
      <c r="B13" s="209" t="s">
        <v>11</v>
      </c>
      <c r="C13" s="1102">
        <v>0.60994764397905754</v>
      </c>
      <c r="D13" s="1103">
        <v>233</v>
      </c>
      <c r="E13" s="1102">
        <v>0.30890052356020942</v>
      </c>
      <c r="F13" s="1103">
        <v>118</v>
      </c>
      <c r="G13" s="1102">
        <v>8.1151832460732987E-2</v>
      </c>
      <c r="H13" s="1103">
        <v>31</v>
      </c>
      <c r="I13" s="1102">
        <v>1</v>
      </c>
      <c r="J13" s="1103">
        <v>382</v>
      </c>
    </row>
    <row r="14" spans="1:15" ht="15" customHeight="1">
      <c r="A14" s="2690"/>
      <c r="B14" s="209" t="s">
        <v>10</v>
      </c>
      <c r="C14" s="1102">
        <v>0.48979591836734693</v>
      </c>
      <c r="D14" s="1103">
        <v>24</v>
      </c>
      <c r="E14" s="1102">
        <v>0.30612244897959184</v>
      </c>
      <c r="F14" s="1103">
        <v>15</v>
      </c>
      <c r="G14" s="1102">
        <v>0.20408163265306123</v>
      </c>
      <c r="H14" s="1103">
        <v>10</v>
      </c>
      <c r="I14" s="1102">
        <v>1</v>
      </c>
      <c r="J14" s="1103">
        <v>49</v>
      </c>
    </row>
    <row r="15" spans="1:15" ht="15" customHeight="1">
      <c r="A15" s="2690" t="s">
        <v>258</v>
      </c>
      <c r="B15" s="209" t="s">
        <v>12</v>
      </c>
      <c r="C15" s="1102">
        <v>0.69565217391304346</v>
      </c>
      <c r="D15" s="1103">
        <v>16</v>
      </c>
      <c r="E15" s="1102">
        <v>0.2608695652173913</v>
      </c>
      <c r="F15" s="1103">
        <v>6</v>
      </c>
      <c r="G15" s="1102">
        <v>4.3478260869565216E-2</v>
      </c>
      <c r="H15" s="1103">
        <v>1</v>
      </c>
      <c r="I15" s="1102">
        <v>1</v>
      </c>
      <c r="J15" s="1103">
        <v>23</v>
      </c>
    </row>
    <row r="16" spans="1:15" ht="57" customHeight="1">
      <c r="A16" s="2690"/>
      <c r="B16" s="209" t="s">
        <v>13</v>
      </c>
      <c r="C16" s="1102">
        <v>0.59068627450980393</v>
      </c>
      <c r="D16" s="1103">
        <v>241</v>
      </c>
      <c r="E16" s="1102">
        <v>0.31127450980392157</v>
      </c>
      <c r="F16" s="1103">
        <v>127</v>
      </c>
      <c r="G16" s="1102">
        <v>9.8039215686274522E-2</v>
      </c>
      <c r="H16" s="1103">
        <v>40</v>
      </c>
      <c r="I16" s="1102">
        <v>1</v>
      </c>
      <c r="J16" s="1103">
        <v>408</v>
      </c>
    </row>
    <row r="17" spans="1:10" ht="15" customHeight="1">
      <c r="A17" s="2690" t="s">
        <v>14</v>
      </c>
      <c r="B17" s="209" t="s">
        <v>15</v>
      </c>
      <c r="C17" s="1102">
        <v>0.67164179104477606</v>
      </c>
      <c r="D17" s="1103">
        <v>45</v>
      </c>
      <c r="E17" s="1102">
        <v>0.2388059701492537</v>
      </c>
      <c r="F17" s="1103">
        <v>16</v>
      </c>
      <c r="G17" s="1102">
        <v>8.9552238805970144E-2</v>
      </c>
      <c r="H17" s="1103">
        <v>6</v>
      </c>
      <c r="I17" s="1102">
        <v>1</v>
      </c>
      <c r="J17" s="1103">
        <v>67</v>
      </c>
    </row>
    <row r="18" spans="1:10" ht="27.95" customHeight="1">
      <c r="A18" s="2690"/>
      <c r="B18" s="209" t="s">
        <v>16</v>
      </c>
      <c r="C18" s="1102">
        <v>0.56390977443609025</v>
      </c>
      <c r="D18" s="1103">
        <v>75</v>
      </c>
      <c r="E18" s="1102">
        <v>0.36842105263157893</v>
      </c>
      <c r="F18" s="1103">
        <v>49</v>
      </c>
      <c r="G18" s="1102">
        <v>6.7669172932330823E-2</v>
      </c>
      <c r="H18" s="1103">
        <v>9</v>
      </c>
      <c r="I18" s="1102">
        <v>1</v>
      </c>
      <c r="J18" s="1103">
        <v>133</v>
      </c>
    </row>
    <row r="19" spans="1:10" ht="27.95" customHeight="1">
      <c r="A19" s="2690"/>
      <c r="B19" s="209" t="s">
        <v>17</v>
      </c>
      <c r="C19" s="1102">
        <v>0.62809917355371903</v>
      </c>
      <c r="D19" s="1103">
        <v>76</v>
      </c>
      <c r="E19" s="1102">
        <v>0.2975206611570248</v>
      </c>
      <c r="F19" s="1103">
        <v>36</v>
      </c>
      <c r="G19" s="1102">
        <v>7.43801652892562E-2</v>
      </c>
      <c r="H19" s="1103">
        <v>9</v>
      </c>
      <c r="I19" s="1102">
        <v>1</v>
      </c>
      <c r="J19" s="1103">
        <v>121</v>
      </c>
    </row>
    <row r="20" spans="1:10" ht="15" customHeight="1">
      <c r="A20" s="2690"/>
      <c r="B20" s="209" t="s">
        <v>18</v>
      </c>
      <c r="C20" s="1102">
        <v>0.55454545454545456</v>
      </c>
      <c r="D20" s="1103">
        <v>61</v>
      </c>
      <c r="E20" s="1102">
        <v>0.29090909090909089</v>
      </c>
      <c r="F20" s="1103">
        <v>32</v>
      </c>
      <c r="G20" s="1102">
        <v>0.15454545454545454</v>
      </c>
      <c r="H20" s="1103">
        <v>17</v>
      </c>
      <c r="I20" s="1102">
        <v>1</v>
      </c>
      <c r="J20" s="1103">
        <v>110</v>
      </c>
    </row>
    <row r="21" spans="1:10" ht="15" customHeight="1">
      <c r="A21" s="2690" t="s">
        <v>19</v>
      </c>
      <c r="B21" s="508" t="s">
        <v>21</v>
      </c>
      <c r="C21" s="1102">
        <v>0.70142180094786744</v>
      </c>
      <c r="D21" s="1103">
        <v>148</v>
      </c>
      <c r="E21" s="1102">
        <v>0.16587677725118483</v>
      </c>
      <c r="F21" s="1103">
        <v>35</v>
      </c>
      <c r="G21" s="1102">
        <v>0.13270142180094788</v>
      </c>
      <c r="H21" s="1103">
        <v>28</v>
      </c>
      <c r="I21" s="1102">
        <v>1</v>
      </c>
      <c r="J21" s="1103">
        <v>211</v>
      </c>
    </row>
    <row r="22" spans="1:10" ht="15" customHeight="1">
      <c r="A22" s="2690"/>
      <c r="B22" s="508" t="s">
        <v>22</v>
      </c>
      <c r="C22" s="1102">
        <v>0.58536585365853655</v>
      </c>
      <c r="D22" s="1103">
        <v>96</v>
      </c>
      <c r="E22" s="1102">
        <v>0.35365853658536589</v>
      </c>
      <c r="F22" s="1103">
        <v>58</v>
      </c>
      <c r="G22" s="1102">
        <v>6.097560975609756E-2</v>
      </c>
      <c r="H22" s="1103">
        <v>10</v>
      </c>
      <c r="I22" s="1102">
        <v>1</v>
      </c>
      <c r="J22" s="1103">
        <v>164</v>
      </c>
    </row>
    <row r="23" spans="1:10" ht="27.95" customHeight="1">
      <c r="A23" s="2690"/>
      <c r="B23" s="508" t="s">
        <v>20</v>
      </c>
      <c r="C23" s="1102">
        <v>0.21276595744680851</v>
      </c>
      <c r="D23" s="1103">
        <v>10</v>
      </c>
      <c r="E23" s="1102">
        <v>0.72340425531914898</v>
      </c>
      <c r="F23" s="1103">
        <v>34</v>
      </c>
      <c r="G23" s="1102">
        <v>6.3829787234042548E-2</v>
      </c>
      <c r="H23" s="1103">
        <v>3</v>
      </c>
      <c r="I23" s="1102">
        <v>1</v>
      </c>
      <c r="J23" s="1103">
        <v>47</v>
      </c>
    </row>
    <row r="24" spans="1:10" ht="15" customHeight="1">
      <c r="A24" s="2690"/>
      <c r="B24" s="508" t="s">
        <v>23</v>
      </c>
      <c r="C24" s="1102">
        <v>0.33333333333333326</v>
      </c>
      <c r="D24" s="1103">
        <v>3</v>
      </c>
      <c r="E24" s="1102">
        <v>0.66666666666666652</v>
      </c>
      <c r="F24" s="1103">
        <v>6</v>
      </c>
      <c r="G24" s="1102">
        <v>0</v>
      </c>
      <c r="H24" s="1103">
        <v>0</v>
      </c>
      <c r="I24" s="1102">
        <v>1</v>
      </c>
      <c r="J24" s="1103">
        <v>9</v>
      </c>
    </row>
    <row r="25" spans="1:10" ht="15" customHeight="1">
      <c r="A25" s="2690" t="s">
        <v>24</v>
      </c>
      <c r="B25" s="209" t="s">
        <v>25</v>
      </c>
      <c r="C25" s="1102">
        <v>0.66115702479338845</v>
      </c>
      <c r="D25" s="1103">
        <v>240</v>
      </c>
      <c r="E25" s="1102">
        <v>0.23691460055096422</v>
      </c>
      <c r="F25" s="1103">
        <v>86</v>
      </c>
      <c r="G25" s="1102">
        <v>0.10192837465564737</v>
      </c>
      <c r="H25" s="1103">
        <v>37</v>
      </c>
      <c r="I25" s="1102">
        <v>1</v>
      </c>
      <c r="J25" s="1103">
        <v>363</v>
      </c>
    </row>
    <row r="26" spans="1:10" ht="15" customHeight="1">
      <c r="A26" s="2690"/>
      <c r="B26" s="209" t="s">
        <v>26</v>
      </c>
      <c r="C26" s="1102">
        <v>0.24489795918367346</v>
      </c>
      <c r="D26" s="1103">
        <v>12</v>
      </c>
      <c r="E26" s="1102">
        <v>0.69387755102040816</v>
      </c>
      <c r="F26" s="1103">
        <v>34</v>
      </c>
      <c r="G26" s="1102">
        <v>6.1224489795918366E-2</v>
      </c>
      <c r="H26" s="1103">
        <v>3</v>
      </c>
      <c r="I26" s="1102">
        <v>1</v>
      </c>
      <c r="J26" s="1103">
        <v>49</v>
      </c>
    </row>
    <row r="27" spans="1:10" ht="15" customHeight="1">
      <c r="A27" s="2690"/>
      <c r="B27" s="209" t="s">
        <v>27</v>
      </c>
      <c r="C27" s="1102">
        <v>0.26315789473684209</v>
      </c>
      <c r="D27" s="1103">
        <v>5</v>
      </c>
      <c r="E27" s="1102">
        <v>0.68421052631578949</v>
      </c>
      <c r="F27" s="1103">
        <v>13</v>
      </c>
      <c r="G27" s="1102">
        <v>5.2631578947368418E-2</v>
      </c>
      <c r="H27" s="1103">
        <v>1</v>
      </c>
      <c r="I27" s="1102">
        <v>1</v>
      </c>
      <c r="J27" s="1103">
        <v>19</v>
      </c>
    </row>
    <row r="28" spans="1:10" ht="15" customHeight="1">
      <c r="A28" s="2690" t="s">
        <v>28</v>
      </c>
      <c r="B28" s="209" t="s">
        <v>29</v>
      </c>
      <c r="C28" s="1102">
        <v>0.59024390243902436</v>
      </c>
      <c r="D28" s="1103">
        <v>121</v>
      </c>
      <c r="E28" s="1102">
        <v>0.2780487804878049</v>
      </c>
      <c r="F28" s="1103">
        <v>57</v>
      </c>
      <c r="G28" s="1102">
        <v>0.13170731707317074</v>
      </c>
      <c r="H28" s="1103">
        <v>27</v>
      </c>
      <c r="I28" s="1102">
        <v>1</v>
      </c>
      <c r="J28" s="1103">
        <v>205</v>
      </c>
    </row>
    <row r="29" spans="1:10" ht="15" customHeight="1">
      <c r="A29" s="2690"/>
      <c r="B29" s="209" t="s">
        <v>30</v>
      </c>
      <c r="C29" s="1102">
        <v>0.375</v>
      </c>
      <c r="D29" s="1103">
        <v>6</v>
      </c>
      <c r="E29" s="1102">
        <v>0.625</v>
      </c>
      <c r="F29" s="1103">
        <v>10</v>
      </c>
      <c r="G29" s="1102">
        <v>0</v>
      </c>
      <c r="H29" s="1103">
        <v>0</v>
      </c>
      <c r="I29" s="1102">
        <v>1</v>
      </c>
      <c r="J29" s="1103">
        <v>16</v>
      </c>
    </row>
    <row r="30" spans="1:10" ht="15" customHeight="1">
      <c r="A30" s="2690"/>
      <c r="B30" s="209" t="s">
        <v>31</v>
      </c>
      <c r="C30" s="1102">
        <v>0.61904761904761907</v>
      </c>
      <c r="D30" s="1103">
        <v>130</v>
      </c>
      <c r="E30" s="1102">
        <v>0.31428571428571428</v>
      </c>
      <c r="F30" s="1103">
        <v>66</v>
      </c>
      <c r="G30" s="1102">
        <v>6.6666666666666666E-2</v>
      </c>
      <c r="H30" s="1103">
        <v>14</v>
      </c>
      <c r="I30" s="1102">
        <v>1</v>
      </c>
      <c r="J30" s="1103">
        <v>210</v>
      </c>
    </row>
    <row r="31" spans="1:10" ht="15" customHeight="1">
      <c r="A31" s="2690" t="s">
        <v>32</v>
      </c>
      <c r="B31" s="209" t="s">
        <v>34</v>
      </c>
      <c r="C31" s="1102">
        <v>0.59926470588235292</v>
      </c>
      <c r="D31" s="1103">
        <v>163</v>
      </c>
      <c r="E31" s="1102">
        <v>0.30882352941176472</v>
      </c>
      <c r="F31" s="1103">
        <v>84</v>
      </c>
      <c r="G31" s="1102">
        <v>9.1911764705882359E-2</v>
      </c>
      <c r="H31" s="1103">
        <v>25</v>
      </c>
      <c r="I31" s="1102">
        <v>1</v>
      </c>
      <c r="J31" s="1103">
        <v>272</v>
      </c>
    </row>
    <row r="32" spans="1:10" ht="15" customHeight="1">
      <c r="A32" s="2690"/>
      <c r="B32" s="209" t="s">
        <v>33</v>
      </c>
      <c r="C32" s="1102">
        <v>0.5911949685534591</v>
      </c>
      <c r="D32" s="1103">
        <v>94</v>
      </c>
      <c r="E32" s="1102">
        <v>0.3081761006289308</v>
      </c>
      <c r="F32" s="1103">
        <v>49</v>
      </c>
      <c r="G32" s="1102">
        <v>0.10062893081761008</v>
      </c>
      <c r="H32" s="1103">
        <v>16</v>
      </c>
      <c r="I32" s="1102">
        <v>1</v>
      </c>
      <c r="J32" s="1103">
        <v>159</v>
      </c>
    </row>
    <row r="33" spans="1:11" ht="15" customHeight="1">
      <c r="A33" s="2690" t="s">
        <v>35</v>
      </c>
      <c r="B33" s="209" t="s">
        <v>39</v>
      </c>
      <c r="C33" s="1102">
        <v>0.65693430656934315</v>
      </c>
      <c r="D33" s="1103">
        <v>180</v>
      </c>
      <c r="E33" s="1102">
        <v>0.2299270072992701</v>
      </c>
      <c r="F33" s="1103">
        <v>63</v>
      </c>
      <c r="G33" s="1102">
        <v>0.11313868613138686</v>
      </c>
      <c r="H33" s="1103">
        <v>31</v>
      </c>
      <c r="I33" s="1102">
        <v>1</v>
      </c>
      <c r="J33" s="1103">
        <v>274</v>
      </c>
    </row>
    <row r="34" spans="1:11" ht="15" customHeight="1">
      <c r="A34" s="2690"/>
      <c r="B34" s="209" t="s">
        <v>36</v>
      </c>
      <c r="C34" s="1102">
        <v>0.63953488372093026</v>
      </c>
      <c r="D34" s="1103">
        <v>55</v>
      </c>
      <c r="E34" s="1102">
        <v>0.30232558139534882</v>
      </c>
      <c r="F34" s="1103">
        <v>26</v>
      </c>
      <c r="G34" s="1102">
        <v>5.8139534883720929E-2</v>
      </c>
      <c r="H34" s="1103">
        <v>5</v>
      </c>
      <c r="I34" s="1102">
        <v>1</v>
      </c>
      <c r="J34" s="1103">
        <v>86</v>
      </c>
    </row>
    <row r="35" spans="1:11" ht="27.95" customHeight="1">
      <c r="A35" s="2690"/>
      <c r="B35" s="209" t="s">
        <v>37</v>
      </c>
      <c r="C35" s="1102">
        <v>0.31914893617021278</v>
      </c>
      <c r="D35" s="1103">
        <v>15</v>
      </c>
      <c r="E35" s="1102">
        <v>0.61702127659574468</v>
      </c>
      <c r="F35" s="1103">
        <v>29</v>
      </c>
      <c r="G35" s="1102">
        <v>6.3829787234042548E-2</v>
      </c>
      <c r="H35" s="1103">
        <v>3</v>
      </c>
      <c r="I35" s="1102">
        <v>1</v>
      </c>
      <c r="J35" s="1103">
        <v>47</v>
      </c>
    </row>
    <row r="36" spans="1:11" ht="15" customHeight="1">
      <c r="A36" s="2690"/>
      <c r="B36" s="209" t="s">
        <v>38</v>
      </c>
      <c r="C36" s="1102">
        <v>0.29166666666666669</v>
      </c>
      <c r="D36" s="1103">
        <v>7</v>
      </c>
      <c r="E36" s="1102">
        <v>0.625</v>
      </c>
      <c r="F36" s="1103">
        <v>15</v>
      </c>
      <c r="G36" s="1102">
        <v>8.3333333333333315E-2</v>
      </c>
      <c r="H36" s="1103">
        <v>2</v>
      </c>
      <c r="I36" s="1102">
        <v>1</v>
      </c>
      <c r="J36" s="1103">
        <v>24</v>
      </c>
    </row>
    <row r="37" spans="1:11" ht="24.95" customHeight="1">
      <c r="A37" s="2690" t="s">
        <v>241</v>
      </c>
      <c r="B37" s="209" t="s">
        <v>40</v>
      </c>
      <c r="C37" s="1102">
        <v>0.55688622754491013</v>
      </c>
      <c r="D37" s="1103">
        <v>93</v>
      </c>
      <c r="E37" s="1102">
        <v>0.31736526946107785</v>
      </c>
      <c r="F37" s="1103">
        <v>53</v>
      </c>
      <c r="G37" s="1102">
        <v>0.12574850299401197</v>
      </c>
      <c r="H37" s="1103">
        <v>21</v>
      </c>
      <c r="I37" s="1102">
        <v>1</v>
      </c>
      <c r="J37" s="1103">
        <v>167</v>
      </c>
    </row>
    <row r="38" spans="1:11" ht="24.95" customHeight="1">
      <c r="A38" s="2690"/>
      <c r="B38" s="209" t="s">
        <v>41</v>
      </c>
      <c r="C38" s="1102">
        <v>0.6058394160583942</v>
      </c>
      <c r="D38" s="1103">
        <v>83</v>
      </c>
      <c r="E38" s="1102">
        <v>0.33576642335766421</v>
      </c>
      <c r="F38" s="1103">
        <v>46</v>
      </c>
      <c r="G38" s="1102">
        <v>5.8394160583941604E-2</v>
      </c>
      <c r="H38" s="1103">
        <v>8</v>
      </c>
      <c r="I38" s="1102">
        <v>1</v>
      </c>
      <c r="J38" s="1103">
        <v>137</v>
      </c>
    </row>
    <row r="39" spans="1:11" ht="24.95" customHeight="1" thickBot="1">
      <c r="A39" s="2691"/>
      <c r="B39" s="210" t="s">
        <v>42</v>
      </c>
      <c r="C39" s="1105">
        <v>0.63779527559055116</v>
      </c>
      <c r="D39" s="1106">
        <v>81</v>
      </c>
      <c r="E39" s="1105">
        <v>0.26771653543307089</v>
      </c>
      <c r="F39" s="1106">
        <v>34</v>
      </c>
      <c r="G39" s="1105">
        <v>9.4488188976377951E-2</v>
      </c>
      <c r="H39" s="1106">
        <v>12</v>
      </c>
      <c r="I39" s="1105">
        <v>1</v>
      </c>
      <c r="J39" s="1106">
        <v>127</v>
      </c>
    </row>
    <row r="43" spans="1:11">
      <c r="A43" s="202"/>
    </row>
    <row r="44" spans="1:11" ht="15.75" thickBot="1">
      <c r="A44" s="2707" t="s">
        <v>217</v>
      </c>
      <c r="B44" s="2707"/>
      <c r="C44" s="2707"/>
      <c r="D44" s="2707"/>
      <c r="E44" s="2707"/>
      <c r="F44" s="2707"/>
      <c r="G44" s="2707"/>
      <c r="H44" s="2707"/>
      <c r="I44" s="2707"/>
      <c r="J44" s="2707"/>
      <c r="K44" s="1097"/>
    </row>
    <row r="45" spans="1:11" ht="15.75" thickTop="1">
      <c r="A45" s="2708">
        <v>2017</v>
      </c>
      <c r="B45" s="2708"/>
      <c r="C45" s="2711" t="s">
        <v>1384</v>
      </c>
      <c r="D45" s="2711"/>
      <c r="E45" s="2711"/>
      <c r="F45" s="2711"/>
      <c r="G45" s="2711"/>
      <c r="H45" s="2711"/>
      <c r="I45" s="2711"/>
      <c r="J45" s="2711"/>
      <c r="K45" s="1097"/>
    </row>
    <row r="46" spans="1:11">
      <c r="A46" s="2709"/>
      <c r="B46" s="2709"/>
      <c r="C46" s="2712" t="s">
        <v>27</v>
      </c>
      <c r="D46" s="2712"/>
      <c r="E46" s="2712" t="s">
        <v>219</v>
      </c>
      <c r="F46" s="2712"/>
      <c r="G46" s="2712" t="s">
        <v>1385</v>
      </c>
      <c r="H46" s="2712"/>
      <c r="I46" s="2712" t="s">
        <v>518</v>
      </c>
      <c r="J46" s="2712"/>
      <c r="K46" s="1097"/>
    </row>
    <row r="47" spans="1:11" ht="15.75" thickBot="1">
      <c r="A47" s="2710"/>
      <c r="B47" s="2710"/>
      <c r="C47" s="1098" t="s">
        <v>520</v>
      </c>
      <c r="D47" s="1098" t="s">
        <v>519</v>
      </c>
      <c r="E47" s="1098" t="s">
        <v>520</v>
      </c>
      <c r="F47" s="1098" t="s">
        <v>519</v>
      </c>
      <c r="G47" s="1098" t="s">
        <v>520</v>
      </c>
      <c r="H47" s="1098" t="s">
        <v>519</v>
      </c>
      <c r="I47" s="1098" t="s">
        <v>520</v>
      </c>
      <c r="J47" s="1098" t="s">
        <v>519</v>
      </c>
      <c r="K47" s="1097"/>
    </row>
    <row r="48" spans="1:11" ht="15.75" thickTop="1">
      <c r="A48" s="2713" t="s">
        <v>392</v>
      </c>
      <c r="B48" s="2713"/>
      <c r="C48" s="1099">
        <v>0.59628770301624134</v>
      </c>
      <c r="D48" s="1100">
        <v>257</v>
      </c>
      <c r="E48" s="1099">
        <v>0.308584686774942</v>
      </c>
      <c r="F48" s="1100">
        <v>133</v>
      </c>
      <c r="G48" s="1099">
        <v>9.5127610208816715E-2</v>
      </c>
      <c r="H48" s="1100">
        <v>41</v>
      </c>
      <c r="I48" s="1099">
        <v>1</v>
      </c>
      <c r="J48" s="1100">
        <v>431</v>
      </c>
      <c r="K48" s="1097"/>
    </row>
    <row r="49" spans="1:11" ht="24">
      <c r="A49" s="2714" t="s">
        <v>8</v>
      </c>
      <c r="B49" s="1101" t="s">
        <v>397</v>
      </c>
      <c r="C49" s="1102">
        <v>0.52631578947368418</v>
      </c>
      <c r="D49" s="1103">
        <v>130</v>
      </c>
      <c r="E49" s="1102">
        <v>0.38461538461538469</v>
      </c>
      <c r="F49" s="1103">
        <v>95</v>
      </c>
      <c r="G49" s="1102">
        <v>8.9068825910931168E-2</v>
      </c>
      <c r="H49" s="1103">
        <v>22</v>
      </c>
      <c r="I49" s="1102">
        <v>1</v>
      </c>
      <c r="J49" s="1103">
        <v>247</v>
      </c>
      <c r="K49" s="1097"/>
    </row>
    <row r="50" spans="1:11">
      <c r="A50" s="2714"/>
      <c r="B50" s="1101" t="s">
        <v>395</v>
      </c>
      <c r="C50" s="1102">
        <v>0.67708333333333348</v>
      </c>
      <c r="D50" s="1103">
        <v>65</v>
      </c>
      <c r="E50" s="1102">
        <v>0.21875</v>
      </c>
      <c r="F50" s="1103">
        <v>21</v>
      </c>
      <c r="G50" s="1102">
        <v>0.10416666666666669</v>
      </c>
      <c r="H50" s="1103">
        <v>10</v>
      </c>
      <c r="I50" s="1102">
        <v>1</v>
      </c>
      <c r="J50" s="1103">
        <v>96</v>
      </c>
      <c r="K50" s="1097"/>
    </row>
    <row r="51" spans="1:11">
      <c r="A51" s="2714"/>
      <c r="B51" s="1101" t="s">
        <v>393</v>
      </c>
      <c r="C51" s="1102">
        <v>0.85106382978723405</v>
      </c>
      <c r="D51" s="1103">
        <v>40</v>
      </c>
      <c r="E51" s="1102">
        <v>0.10638297872340426</v>
      </c>
      <c r="F51" s="1103">
        <v>5</v>
      </c>
      <c r="G51" s="1102">
        <v>4.2553191489361701E-2</v>
      </c>
      <c r="H51" s="1103">
        <v>2</v>
      </c>
      <c r="I51" s="1102">
        <v>1</v>
      </c>
      <c r="J51" s="1103">
        <v>47</v>
      </c>
      <c r="K51" s="1097"/>
    </row>
    <row r="52" spans="1:11">
      <c r="A52" s="2714"/>
      <c r="B52" s="1101" t="s">
        <v>394</v>
      </c>
      <c r="C52" s="1102">
        <v>0.55555555555555558</v>
      </c>
      <c r="D52" s="1103">
        <v>20</v>
      </c>
      <c r="E52" s="1102">
        <v>0.25</v>
      </c>
      <c r="F52" s="1103">
        <v>9</v>
      </c>
      <c r="G52" s="1102">
        <v>0.19444444444444448</v>
      </c>
      <c r="H52" s="1103">
        <v>7</v>
      </c>
      <c r="I52" s="1102">
        <v>1</v>
      </c>
      <c r="J52" s="1103">
        <v>36</v>
      </c>
      <c r="K52" s="1097"/>
    </row>
    <row r="53" spans="1:11">
      <c r="A53" s="2714"/>
      <c r="B53" s="1101" t="s">
        <v>396</v>
      </c>
      <c r="C53" s="1102">
        <v>0.4</v>
      </c>
      <c r="D53" s="1103">
        <v>2</v>
      </c>
      <c r="E53" s="1102">
        <v>0.6</v>
      </c>
      <c r="F53" s="1103">
        <v>3</v>
      </c>
      <c r="G53" s="1102">
        <v>0</v>
      </c>
      <c r="H53" s="1103">
        <v>0</v>
      </c>
      <c r="I53" s="1102">
        <v>1</v>
      </c>
      <c r="J53" s="1103">
        <v>5</v>
      </c>
      <c r="K53" s="1097"/>
    </row>
    <row r="54" spans="1:11">
      <c r="A54" s="2714" t="s">
        <v>9</v>
      </c>
      <c r="B54" s="1101" t="s">
        <v>11</v>
      </c>
      <c r="C54" s="1102">
        <v>0.60994764397905754</v>
      </c>
      <c r="D54" s="1103">
        <v>233</v>
      </c>
      <c r="E54" s="1102">
        <v>0.30890052356020942</v>
      </c>
      <c r="F54" s="1103">
        <v>118</v>
      </c>
      <c r="G54" s="1102">
        <v>8.1151832460732987E-2</v>
      </c>
      <c r="H54" s="1103">
        <v>31</v>
      </c>
      <c r="I54" s="1102">
        <v>1</v>
      </c>
      <c r="J54" s="1103">
        <v>382</v>
      </c>
      <c r="K54" s="1097"/>
    </row>
    <row r="55" spans="1:11">
      <c r="A55" s="2714"/>
      <c r="B55" s="1101" t="s">
        <v>10</v>
      </c>
      <c r="C55" s="1102">
        <v>0.48979591836734693</v>
      </c>
      <c r="D55" s="1103">
        <v>24</v>
      </c>
      <c r="E55" s="1102">
        <v>0.30612244897959184</v>
      </c>
      <c r="F55" s="1103">
        <v>15</v>
      </c>
      <c r="G55" s="1102">
        <v>0.20408163265306123</v>
      </c>
      <c r="H55" s="1103">
        <v>10</v>
      </c>
      <c r="I55" s="1102">
        <v>1</v>
      </c>
      <c r="J55" s="1103">
        <v>49</v>
      </c>
      <c r="K55" s="1097"/>
    </row>
    <row r="56" spans="1:11">
      <c r="A56" s="2714" t="s">
        <v>521</v>
      </c>
      <c r="B56" s="1101" t="s">
        <v>12</v>
      </c>
      <c r="C56" s="1102">
        <v>0.69565217391304346</v>
      </c>
      <c r="D56" s="1103">
        <v>16</v>
      </c>
      <c r="E56" s="1102">
        <v>0.2608695652173913</v>
      </c>
      <c r="F56" s="1103">
        <v>6</v>
      </c>
      <c r="G56" s="1102">
        <v>4.3478260869565216E-2</v>
      </c>
      <c r="H56" s="1103">
        <v>1</v>
      </c>
      <c r="I56" s="1102">
        <v>1</v>
      </c>
      <c r="J56" s="1103">
        <v>23</v>
      </c>
      <c r="K56" s="1097"/>
    </row>
    <row r="57" spans="1:11" ht="48">
      <c r="A57" s="2714"/>
      <c r="B57" s="1101" t="s">
        <v>13</v>
      </c>
      <c r="C57" s="1102">
        <v>0.59068627450980393</v>
      </c>
      <c r="D57" s="1103">
        <v>241</v>
      </c>
      <c r="E57" s="1102">
        <v>0.31127450980392157</v>
      </c>
      <c r="F57" s="1103">
        <v>127</v>
      </c>
      <c r="G57" s="1102">
        <v>9.8039215686274522E-2</v>
      </c>
      <c r="H57" s="1103">
        <v>40</v>
      </c>
      <c r="I57" s="1102">
        <v>1</v>
      </c>
      <c r="J57" s="1103">
        <v>408</v>
      </c>
      <c r="K57" s="1097"/>
    </row>
    <row r="58" spans="1:11">
      <c r="A58" s="2714" t="s">
        <v>14</v>
      </c>
      <c r="B58" s="1101" t="s">
        <v>15</v>
      </c>
      <c r="C58" s="1102">
        <v>0.67164179104477606</v>
      </c>
      <c r="D58" s="1103">
        <v>45</v>
      </c>
      <c r="E58" s="1102">
        <v>0.2388059701492537</v>
      </c>
      <c r="F58" s="1103">
        <v>16</v>
      </c>
      <c r="G58" s="1102">
        <v>8.9552238805970144E-2</v>
      </c>
      <c r="H58" s="1103">
        <v>6</v>
      </c>
      <c r="I58" s="1102">
        <v>1</v>
      </c>
      <c r="J58" s="1103">
        <v>67</v>
      </c>
      <c r="K58" s="1097"/>
    </row>
    <row r="59" spans="1:11" ht="24">
      <c r="A59" s="2714"/>
      <c r="B59" s="1101" t="s">
        <v>16</v>
      </c>
      <c r="C59" s="1102">
        <v>0.56390977443609025</v>
      </c>
      <c r="D59" s="1103">
        <v>75</v>
      </c>
      <c r="E59" s="1102">
        <v>0.36842105263157893</v>
      </c>
      <c r="F59" s="1103">
        <v>49</v>
      </c>
      <c r="G59" s="1102">
        <v>6.7669172932330823E-2</v>
      </c>
      <c r="H59" s="1103">
        <v>9</v>
      </c>
      <c r="I59" s="1102">
        <v>1</v>
      </c>
      <c r="J59" s="1103">
        <v>133</v>
      </c>
      <c r="K59" s="1097"/>
    </row>
    <row r="60" spans="1:11" ht="24">
      <c r="A60" s="2714"/>
      <c r="B60" s="1101" t="s">
        <v>17</v>
      </c>
      <c r="C60" s="1102">
        <v>0.62809917355371903</v>
      </c>
      <c r="D60" s="1103">
        <v>76</v>
      </c>
      <c r="E60" s="1102">
        <v>0.2975206611570248</v>
      </c>
      <c r="F60" s="1103">
        <v>36</v>
      </c>
      <c r="G60" s="1102">
        <v>7.43801652892562E-2</v>
      </c>
      <c r="H60" s="1103">
        <v>9</v>
      </c>
      <c r="I60" s="1102">
        <v>1</v>
      </c>
      <c r="J60" s="1103">
        <v>121</v>
      </c>
      <c r="K60" s="1097"/>
    </row>
    <row r="61" spans="1:11">
      <c r="A61" s="2714"/>
      <c r="B61" s="1101" t="s">
        <v>18</v>
      </c>
      <c r="C61" s="1102">
        <v>0.55454545454545456</v>
      </c>
      <c r="D61" s="1103">
        <v>61</v>
      </c>
      <c r="E61" s="1102">
        <v>0.29090909090909089</v>
      </c>
      <c r="F61" s="1103">
        <v>32</v>
      </c>
      <c r="G61" s="1102">
        <v>0.15454545454545454</v>
      </c>
      <c r="H61" s="1103">
        <v>17</v>
      </c>
      <c r="I61" s="1102">
        <v>1</v>
      </c>
      <c r="J61" s="1103">
        <v>110</v>
      </c>
      <c r="K61" s="1097"/>
    </row>
    <row r="62" spans="1:11">
      <c r="A62" s="2714" t="s">
        <v>525</v>
      </c>
      <c r="B62" s="1101" t="s">
        <v>223</v>
      </c>
      <c r="C62" s="1102">
        <v>0.70142180094786744</v>
      </c>
      <c r="D62" s="1103">
        <v>148</v>
      </c>
      <c r="E62" s="1102">
        <v>0.16587677725118483</v>
      </c>
      <c r="F62" s="1103">
        <v>35</v>
      </c>
      <c r="G62" s="1102">
        <v>0.13270142180094788</v>
      </c>
      <c r="H62" s="1103">
        <v>28</v>
      </c>
      <c r="I62" s="1102">
        <v>1</v>
      </c>
      <c r="J62" s="1103">
        <v>211</v>
      </c>
      <c r="K62" s="1097"/>
    </row>
    <row r="63" spans="1:11">
      <c r="A63" s="2714"/>
      <c r="B63" s="1101" t="s">
        <v>27</v>
      </c>
      <c r="C63" s="1102">
        <v>0.58536585365853655</v>
      </c>
      <c r="D63" s="1103">
        <v>96</v>
      </c>
      <c r="E63" s="1102">
        <v>0.35365853658536589</v>
      </c>
      <c r="F63" s="1103">
        <v>58</v>
      </c>
      <c r="G63" s="1102">
        <v>6.097560975609756E-2</v>
      </c>
      <c r="H63" s="1103">
        <v>10</v>
      </c>
      <c r="I63" s="1102">
        <v>1</v>
      </c>
      <c r="J63" s="1103">
        <v>164</v>
      </c>
      <c r="K63" s="1097"/>
    </row>
    <row r="64" spans="1:11">
      <c r="A64" s="2714"/>
      <c r="B64" s="1101" t="s">
        <v>526</v>
      </c>
      <c r="C64" s="1102">
        <v>0.21276595744680851</v>
      </c>
      <c r="D64" s="1103">
        <v>10</v>
      </c>
      <c r="E64" s="1102">
        <v>0.72340425531914898</v>
      </c>
      <c r="F64" s="1103">
        <v>34</v>
      </c>
      <c r="G64" s="1102">
        <v>6.3829787234042548E-2</v>
      </c>
      <c r="H64" s="1103">
        <v>3</v>
      </c>
      <c r="I64" s="1102">
        <v>1</v>
      </c>
      <c r="J64" s="1103">
        <v>47</v>
      </c>
      <c r="K64" s="1097"/>
    </row>
    <row r="65" spans="1:11">
      <c r="A65" s="2714"/>
      <c r="B65" s="1101" t="s">
        <v>527</v>
      </c>
      <c r="C65" s="1102">
        <v>0.33333333333333326</v>
      </c>
      <c r="D65" s="1103">
        <v>3</v>
      </c>
      <c r="E65" s="1102">
        <v>0.66666666666666652</v>
      </c>
      <c r="F65" s="1103">
        <v>6</v>
      </c>
      <c r="G65" s="1102">
        <v>0</v>
      </c>
      <c r="H65" s="1103">
        <v>0</v>
      </c>
      <c r="I65" s="1102">
        <v>1</v>
      </c>
      <c r="J65" s="1103">
        <v>9</v>
      </c>
      <c r="K65" s="1097"/>
    </row>
    <row r="66" spans="1:11">
      <c r="A66" s="2714" t="s">
        <v>24</v>
      </c>
      <c r="B66" s="1101" t="s">
        <v>27</v>
      </c>
      <c r="C66" s="1102">
        <v>0.66115702479338845</v>
      </c>
      <c r="D66" s="1103">
        <v>240</v>
      </c>
      <c r="E66" s="1102">
        <v>0.23691460055096422</v>
      </c>
      <c r="F66" s="1103">
        <v>86</v>
      </c>
      <c r="G66" s="1102">
        <v>0.10192837465564737</v>
      </c>
      <c r="H66" s="1103">
        <v>37</v>
      </c>
      <c r="I66" s="1102">
        <v>1</v>
      </c>
      <c r="J66" s="1103">
        <v>363</v>
      </c>
      <c r="K66" s="1097"/>
    </row>
    <row r="67" spans="1:11">
      <c r="A67" s="2714"/>
      <c r="B67" s="1101" t="s">
        <v>26</v>
      </c>
      <c r="C67" s="1102">
        <v>0.24489795918367346</v>
      </c>
      <c r="D67" s="1103">
        <v>12</v>
      </c>
      <c r="E67" s="1102">
        <v>0.69387755102040816</v>
      </c>
      <c r="F67" s="1103">
        <v>34</v>
      </c>
      <c r="G67" s="1102">
        <v>6.1224489795918366E-2</v>
      </c>
      <c r="H67" s="1103">
        <v>3</v>
      </c>
      <c r="I67" s="1102">
        <v>1</v>
      </c>
      <c r="J67" s="1103">
        <v>49</v>
      </c>
      <c r="K67" s="1097"/>
    </row>
    <row r="68" spans="1:11">
      <c r="A68" s="2714"/>
      <c r="B68" s="1101" t="s">
        <v>25</v>
      </c>
      <c r="C68" s="1102">
        <v>0.26315789473684209</v>
      </c>
      <c r="D68" s="1103">
        <v>5</v>
      </c>
      <c r="E68" s="1102">
        <v>0.68421052631578949</v>
      </c>
      <c r="F68" s="1103">
        <v>13</v>
      </c>
      <c r="G68" s="1102">
        <v>5.2631578947368418E-2</v>
      </c>
      <c r="H68" s="1103">
        <v>1</v>
      </c>
      <c r="I68" s="1102">
        <v>1</v>
      </c>
      <c r="J68" s="1103">
        <v>19</v>
      </c>
      <c r="K68" s="1097"/>
    </row>
    <row r="69" spans="1:11">
      <c r="A69" s="2714" t="s">
        <v>522</v>
      </c>
      <c r="B69" s="1101" t="s">
        <v>29</v>
      </c>
      <c r="C69" s="1102">
        <v>0.59024390243902436</v>
      </c>
      <c r="D69" s="1103">
        <v>121</v>
      </c>
      <c r="E69" s="1102">
        <v>0.2780487804878049</v>
      </c>
      <c r="F69" s="1103">
        <v>57</v>
      </c>
      <c r="G69" s="1102">
        <v>0.13170731707317074</v>
      </c>
      <c r="H69" s="1103">
        <v>27</v>
      </c>
      <c r="I69" s="1102">
        <v>1</v>
      </c>
      <c r="J69" s="1103">
        <v>205</v>
      </c>
      <c r="K69" s="1097"/>
    </row>
    <row r="70" spans="1:11">
      <c r="A70" s="2714"/>
      <c r="B70" s="1101" t="s">
        <v>30</v>
      </c>
      <c r="C70" s="1102">
        <v>0.375</v>
      </c>
      <c r="D70" s="1103">
        <v>6</v>
      </c>
      <c r="E70" s="1102">
        <v>0.625</v>
      </c>
      <c r="F70" s="1103">
        <v>10</v>
      </c>
      <c r="G70" s="1102">
        <v>0</v>
      </c>
      <c r="H70" s="1103">
        <v>0</v>
      </c>
      <c r="I70" s="1102">
        <v>1</v>
      </c>
      <c r="J70" s="1103">
        <v>16</v>
      </c>
      <c r="K70" s="1097"/>
    </row>
    <row r="71" spans="1:11">
      <c r="A71" s="2714"/>
      <c r="B71" s="1101" t="s">
        <v>31</v>
      </c>
      <c r="C71" s="1102">
        <v>0.61904761904761907</v>
      </c>
      <c r="D71" s="1103">
        <v>130</v>
      </c>
      <c r="E71" s="1102">
        <v>0.31428571428571428</v>
      </c>
      <c r="F71" s="1103">
        <v>66</v>
      </c>
      <c r="G71" s="1102">
        <v>6.6666666666666666E-2</v>
      </c>
      <c r="H71" s="1103">
        <v>14</v>
      </c>
      <c r="I71" s="1102">
        <v>1</v>
      </c>
      <c r="J71" s="1103">
        <v>210</v>
      </c>
      <c r="K71" s="1097"/>
    </row>
    <row r="72" spans="1:11">
      <c r="A72" s="2714" t="s">
        <v>523</v>
      </c>
      <c r="B72" s="1101" t="s">
        <v>34</v>
      </c>
      <c r="C72" s="1102">
        <v>0.59926470588235292</v>
      </c>
      <c r="D72" s="1103">
        <v>163</v>
      </c>
      <c r="E72" s="1102">
        <v>0.30882352941176472</v>
      </c>
      <c r="F72" s="1103">
        <v>84</v>
      </c>
      <c r="G72" s="1102">
        <v>9.1911764705882359E-2</v>
      </c>
      <c r="H72" s="1103">
        <v>25</v>
      </c>
      <c r="I72" s="1102">
        <v>1</v>
      </c>
      <c r="J72" s="1103">
        <v>272</v>
      </c>
      <c r="K72" s="1097"/>
    </row>
    <row r="73" spans="1:11">
      <c r="A73" s="2714"/>
      <c r="B73" s="1101" t="s">
        <v>33</v>
      </c>
      <c r="C73" s="1102">
        <v>0.5911949685534591</v>
      </c>
      <c r="D73" s="1103">
        <v>94</v>
      </c>
      <c r="E73" s="1102">
        <v>0.3081761006289308</v>
      </c>
      <c r="F73" s="1103">
        <v>49</v>
      </c>
      <c r="G73" s="1102">
        <v>0.10062893081761008</v>
      </c>
      <c r="H73" s="1103">
        <v>16</v>
      </c>
      <c r="I73" s="1102">
        <v>1</v>
      </c>
      <c r="J73" s="1103">
        <v>159</v>
      </c>
      <c r="K73" s="1097"/>
    </row>
    <row r="74" spans="1:11">
      <c r="A74" s="2714" t="s">
        <v>517</v>
      </c>
      <c r="B74" s="1101" t="s">
        <v>39</v>
      </c>
      <c r="C74" s="1102">
        <v>0.65693430656934315</v>
      </c>
      <c r="D74" s="1103">
        <v>180</v>
      </c>
      <c r="E74" s="1102">
        <v>0.2299270072992701</v>
      </c>
      <c r="F74" s="1103">
        <v>63</v>
      </c>
      <c r="G74" s="1102">
        <v>0.11313868613138686</v>
      </c>
      <c r="H74" s="1103">
        <v>31</v>
      </c>
      <c r="I74" s="1102">
        <v>1</v>
      </c>
      <c r="J74" s="1103">
        <v>274</v>
      </c>
      <c r="K74" s="1097"/>
    </row>
    <row r="75" spans="1:11">
      <c r="A75" s="2714"/>
      <c r="B75" s="1101" t="s">
        <v>36</v>
      </c>
      <c r="C75" s="1102">
        <v>0.63953488372093026</v>
      </c>
      <c r="D75" s="1103">
        <v>55</v>
      </c>
      <c r="E75" s="1102">
        <v>0.30232558139534882</v>
      </c>
      <c r="F75" s="1103">
        <v>26</v>
      </c>
      <c r="G75" s="1102">
        <v>5.8139534883720929E-2</v>
      </c>
      <c r="H75" s="1103">
        <v>5</v>
      </c>
      <c r="I75" s="1102">
        <v>1</v>
      </c>
      <c r="J75" s="1103">
        <v>86</v>
      </c>
      <c r="K75" s="1097"/>
    </row>
    <row r="76" spans="1:11" ht="24">
      <c r="A76" s="2714"/>
      <c r="B76" s="1101" t="s">
        <v>37</v>
      </c>
      <c r="C76" s="1102">
        <v>0.31914893617021278</v>
      </c>
      <c r="D76" s="1103">
        <v>15</v>
      </c>
      <c r="E76" s="1102">
        <v>0.61702127659574468</v>
      </c>
      <c r="F76" s="1103">
        <v>29</v>
      </c>
      <c r="G76" s="1102">
        <v>6.3829787234042548E-2</v>
      </c>
      <c r="H76" s="1103">
        <v>3</v>
      </c>
      <c r="I76" s="1102">
        <v>1</v>
      </c>
      <c r="J76" s="1103">
        <v>47</v>
      </c>
      <c r="K76" s="1097"/>
    </row>
    <row r="77" spans="1:11">
      <c r="A77" s="2714"/>
      <c r="B77" s="1101" t="s">
        <v>38</v>
      </c>
      <c r="C77" s="1102">
        <v>0.29166666666666669</v>
      </c>
      <c r="D77" s="1103">
        <v>7</v>
      </c>
      <c r="E77" s="1102">
        <v>0.625</v>
      </c>
      <c r="F77" s="1103">
        <v>15</v>
      </c>
      <c r="G77" s="1102">
        <v>8.3333333333333315E-2</v>
      </c>
      <c r="H77" s="1103">
        <v>2</v>
      </c>
      <c r="I77" s="1102">
        <v>1</v>
      </c>
      <c r="J77" s="1103">
        <v>24</v>
      </c>
      <c r="K77" s="1097"/>
    </row>
    <row r="78" spans="1:11">
      <c r="A78" s="2714" t="s">
        <v>524</v>
      </c>
      <c r="B78" s="1101" t="s">
        <v>40</v>
      </c>
      <c r="C78" s="1102">
        <v>0.55688622754491013</v>
      </c>
      <c r="D78" s="1103">
        <v>93</v>
      </c>
      <c r="E78" s="1102">
        <v>0.31736526946107785</v>
      </c>
      <c r="F78" s="1103">
        <v>53</v>
      </c>
      <c r="G78" s="1102">
        <v>0.12574850299401197</v>
      </c>
      <c r="H78" s="1103">
        <v>21</v>
      </c>
      <c r="I78" s="1102">
        <v>1</v>
      </c>
      <c r="J78" s="1103">
        <v>167</v>
      </c>
      <c r="K78" s="1097"/>
    </row>
    <row r="79" spans="1:11">
      <c r="A79" s="2714"/>
      <c r="B79" s="1101" t="s">
        <v>41</v>
      </c>
      <c r="C79" s="1102">
        <v>0.6058394160583942</v>
      </c>
      <c r="D79" s="1103">
        <v>83</v>
      </c>
      <c r="E79" s="1102">
        <v>0.33576642335766421</v>
      </c>
      <c r="F79" s="1103">
        <v>46</v>
      </c>
      <c r="G79" s="1102">
        <v>5.8394160583941604E-2</v>
      </c>
      <c r="H79" s="1103">
        <v>8</v>
      </c>
      <c r="I79" s="1102">
        <v>1</v>
      </c>
      <c r="J79" s="1103">
        <v>137</v>
      </c>
      <c r="K79" s="1097"/>
    </row>
    <row r="80" spans="1:11" ht="15.75" thickBot="1">
      <c r="A80" s="2715"/>
      <c r="B80" s="1104" t="s">
        <v>42</v>
      </c>
      <c r="C80" s="1105">
        <v>0.63779527559055116</v>
      </c>
      <c r="D80" s="1106">
        <v>81</v>
      </c>
      <c r="E80" s="1105">
        <v>0.26771653543307089</v>
      </c>
      <c r="F80" s="1106">
        <v>34</v>
      </c>
      <c r="G80" s="1105">
        <v>9.4488188976377951E-2</v>
      </c>
      <c r="H80" s="1106">
        <v>12</v>
      </c>
      <c r="I80" s="1105">
        <v>1</v>
      </c>
      <c r="J80" s="1106">
        <v>127</v>
      </c>
      <c r="K80" s="1097"/>
    </row>
  </sheetData>
  <sortState ref="B24:J27">
    <sortCondition descending="1" ref="J24:J27"/>
  </sortState>
  <mergeCells count="41">
    <mergeCell ref="A78:A80"/>
    <mergeCell ref="A62:A65"/>
    <mergeCell ref="A66:A68"/>
    <mergeCell ref="A69:A71"/>
    <mergeCell ref="A72:A73"/>
    <mergeCell ref="A74:A77"/>
    <mergeCell ref="A48:B48"/>
    <mergeCell ref="A49:A53"/>
    <mergeCell ref="A54:A55"/>
    <mergeCell ref="A56:A57"/>
    <mergeCell ref="A58:A61"/>
    <mergeCell ref="A44:J44"/>
    <mergeCell ref="A45:B47"/>
    <mergeCell ref="C45:J45"/>
    <mergeCell ref="C46:D46"/>
    <mergeCell ref="E46:F46"/>
    <mergeCell ref="G46:H46"/>
    <mergeCell ref="I46:J46"/>
    <mergeCell ref="A21:A24"/>
    <mergeCell ref="A3:J3"/>
    <mergeCell ref="A4:B6"/>
    <mergeCell ref="C4:J4"/>
    <mergeCell ref="C5:D5"/>
    <mergeCell ref="E5:F5"/>
    <mergeCell ref="G5:H5"/>
    <mergeCell ref="I5:J5"/>
    <mergeCell ref="A7:B7"/>
    <mergeCell ref="A8:A12"/>
    <mergeCell ref="A13:A14"/>
    <mergeCell ref="A15:A16"/>
    <mergeCell ref="A17:A20"/>
    <mergeCell ref="A25:A27"/>
    <mergeCell ref="A28:A30"/>
    <mergeCell ref="A31:A32"/>
    <mergeCell ref="A33:A36"/>
    <mergeCell ref="A37:A39"/>
    <mergeCell ref="L9:M9"/>
    <mergeCell ref="L12:M12"/>
    <mergeCell ref="L6:M6"/>
    <mergeCell ref="L7:M7"/>
    <mergeCell ref="L8:M8"/>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4" tint="0.39997558519241921"/>
  </sheetPr>
  <dimension ref="A1:Q76"/>
  <sheetViews>
    <sheetView topLeftCell="B1" zoomScaleNormal="100" workbookViewId="0">
      <selection activeCell="R24" sqref="R24"/>
    </sheetView>
  </sheetViews>
  <sheetFormatPr baseColWidth="10" defaultColWidth="9.140625" defaultRowHeight="15"/>
  <cols>
    <col min="1" max="1" width="22.7109375" style="163" customWidth="1"/>
    <col min="2" max="2" width="17.28515625" style="163" customWidth="1"/>
    <col min="3" max="12" width="10.28515625" style="163" customWidth="1"/>
    <col min="13" max="16" width="9.140625" style="163"/>
    <col min="17" max="17" width="14.42578125" style="163" customWidth="1"/>
    <col min="18" max="25" width="9.140625" style="163"/>
    <col min="26" max="26" width="9.7109375" style="163" customWidth="1"/>
    <col min="27" max="27" width="11.42578125" style="163" bestFit="1" customWidth="1"/>
    <col min="28" max="16384" width="9.140625" style="163"/>
  </cols>
  <sheetData>
    <row r="1" spans="1:17" ht="18" customHeight="1" thickBot="1">
      <c r="A1" s="2718" t="s">
        <v>221</v>
      </c>
      <c r="B1" s="2718"/>
      <c r="C1" s="2718"/>
      <c r="D1" s="2718"/>
      <c r="E1" s="2718"/>
      <c r="F1" s="2718"/>
      <c r="G1" s="2718"/>
      <c r="H1" s="2718"/>
      <c r="I1" s="2718"/>
      <c r="J1" s="2718"/>
      <c r="K1" s="2718"/>
      <c r="L1" s="2718"/>
    </row>
    <row r="2" spans="1:17" ht="15" customHeight="1" thickTop="1">
      <c r="A2" s="2719"/>
      <c r="B2" s="2720"/>
      <c r="C2" s="2725" t="s">
        <v>222</v>
      </c>
      <c r="D2" s="2726"/>
      <c r="E2" s="2726"/>
      <c r="F2" s="2726"/>
      <c r="G2" s="2726"/>
      <c r="H2" s="2726"/>
      <c r="I2" s="2726"/>
      <c r="J2" s="2726"/>
      <c r="K2" s="2726"/>
      <c r="L2" s="2727"/>
    </row>
    <row r="3" spans="1:17" ht="27.95" customHeight="1">
      <c r="A3" s="2721"/>
      <c r="B3" s="2722"/>
      <c r="C3" s="1816" t="s">
        <v>223</v>
      </c>
      <c r="D3" s="1817"/>
      <c r="E3" s="1817" t="s">
        <v>224</v>
      </c>
      <c r="F3" s="1817"/>
      <c r="G3" s="1817" t="s">
        <v>245</v>
      </c>
      <c r="H3" s="1817"/>
      <c r="I3" s="1817" t="s">
        <v>181</v>
      </c>
      <c r="J3" s="1817"/>
      <c r="K3" s="1817" t="s">
        <v>238</v>
      </c>
      <c r="L3" s="2728"/>
    </row>
    <row r="4" spans="1:17" ht="15" customHeight="1" thickBot="1">
      <c r="A4" s="2723"/>
      <c r="B4" s="2724"/>
      <c r="C4" s="211" t="s">
        <v>239</v>
      </c>
      <c r="D4" s="212" t="s">
        <v>240</v>
      </c>
      <c r="E4" s="212" t="s">
        <v>239</v>
      </c>
      <c r="F4" s="212" t="s">
        <v>240</v>
      </c>
      <c r="G4" s="212" t="s">
        <v>239</v>
      </c>
      <c r="H4" s="212" t="s">
        <v>240</v>
      </c>
      <c r="I4" s="212" t="s">
        <v>239</v>
      </c>
      <c r="J4" s="212" t="s">
        <v>240</v>
      </c>
      <c r="K4" s="212" t="s">
        <v>239</v>
      </c>
      <c r="L4" s="213" t="s">
        <v>240</v>
      </c>
    </row>
    <row r="5" spans="1:17" ht="15" customHeight="1" thickTop="1">
      <c r="A5" s="2729" t="s">
        <v>238</v>
      </c>
      <c r="B5" s="2730"/>
      <c r="C5" s="1108">
        <v>0.69144981412639406</v>
      </c>
      <c r="D5" s="1109">
        <v>186</v>
      </c>
      <c r="E5" s="1108">
        <v>0.16728624535315986</v>
      </c>
      <c r="F5" s="1109">
        <v>45</v>
      </c>
      <c r="G5" s="1108">
        <v>8.5501858736059477E-2</v>
      </c>
      <c r="H5" s="1109">
        <v>23</v>
      </c>
      <c r="I5" s="1108">
        <v>5.5762081784386616E-2</v>
      </c>
      <c r="J5" s="1109">
        <v>15</v>
      </c>
      <c r="K5" s="1108">
        <v>1</v>
      </c>
      <c r="L5" s="1109">
        <v>269</v>
      </c>
    </row>
    <row r="6" spans="1:17" ht="27.95" customHeight="1">
      <c r="A6" s="2716" t="s">
        <v>8</v>
      </c>
      <c r="B6" s="214" t="s">
        <v>253</v>
      </c>
      <c r="C6" s="1110">
        <v>0.63235294117647056</v>
      </c>
      <c r="D6" s="1111">
        <v>86</v>
      </c>
      <c r="E6" s="1110">
        <v>0.22058823529411764</v>
      </c>
      <c r="F6" s="1111">
        <v>30</v>
      </c>
      <c r="G6" s="1110">
        <v>0.10294117647058823</v>
      </c>
      <c r="H6" s="1111">
        <v>14</v>
      </c>
      <c r="I6" s="1110">
        <v>4.4117647058823532E-2</v>
      </c>
      <c r="J6" s="1111">
        <v>6</v>
      </c>
      <c r="K6" s="1110">
        <v>1</v>
      </c>
      <c r="L6" s="1111">
        <v>136</v>
      </c>
    </row>
    <row r="7" spans="1:17" ht="15" customHeight="1">
      <c r="A7" s="2716"/>
      <c r="B7" s="214" t="s">
        <v>254</v>
      </c>
      <c r="C7" s="1110">
        <v>0.68656716417910446</v>
      </c>
      <c r="D7" s="1111">
        <v>46</v>
      </c>
      <c r="E7" s="1110">
        <v>0.13432835820895522</v>
      </c>
      <c r="F7" s="1111">
        <v>9</v>
      </c>
      <c r="G7" s="1110">
        <v>5.9701492537313425E-2</v>
      </c>
      <c r="H7" s="1111">
        <v>4</v>
      </c>
      <c r="I7" s="1110">
        <v>0.11940298507462685</v>
      </c>
      <c r="J7" s="1111">
        <v>8</v>
      </c>
      <c r="K7" s="1110">
        <v>1</v>
      </c>
      <c r="L7" s="1111">
        <v>67</v>
      </c>
    </row>
    <row r="8" spans="1:17" ht="15" customHeight="1">
      <c r="A8" s="2716"/>
      <c r="B8" s="214" t="s">
        <v>255</v>
      </c>
      <c r="C8" s="1110">
        <v>0.77500000000000002</v>
      </c>
      <c r="D8" s="1111">
        <v>31</v>
      </c>
      <c r="E8" s="1110">
        <v>0.1</v>
      </c>
      <c r="F8" s="1111">
        <v>4</v>
      </c>
      <c r="G8" s="1110">
        <v>0.1</v>
      </c>
      <c r="H8" s="1111">
        <v>4</v>
      </c>
      <c r="I8" s="1110">
        <v>2.5000000000000001E-2</v>
      </c>
      <c r="J8" s="1111">
        <v>1</v>
      </c>
      <c r="K8" s="1110">
        <v>1</v>
      </c>
      <c r="L8" s="1111">
        <v>40</v>
      </c>
    </row>
    <row r="9" spans="1:17" ht="15" customHeight="1">
      <c r="A9" s="2716"/>
      <c r="B9" s="214" t="s">
        <v>256</v>
      </c>
      <c r="C9" s="1110">
        <v>0.95652173913043481</v>
      </c>
      <c r="D9" s="1111">
        <v>22</v>
      </c>
      <c r="E9" s="1110">
        <v>4.3478260869565216E-2</v>
      </c>
      <c r="F9" s="1111">
        <v>1</v>
      </c>
      <c r="G9" s="1110">
        <v>0</v>
      </c>
      <c r="H9" s="1111">
        <v>0</v>
      </c>
      <c r="I9" s="1110">
        <v>0</v>
      </c>
      <c r="J9" s="1111">
        <v>0</v>
      </c>
      <c r="K9" s="1110">
        <v>1</v>
      </c>
      <c r="L9" s="1111">
        <v>23</v>
      </c>
    </row>
    <row r="10" spans="1:17" ht="15" customHeight="1">
      <c r="A10" s="2716"/>
      <c r="B10" s="214" t="s">
        <v>257</v>
      </c>
      <c r="C10" s="1110">
        <v>0.33333333333333326</v>
      </c>
      <c r="D10" s="1111">
        <v>1</v>
      </c>
      <c r="E10" s="1110">
        <v>0.33333333333333326</v>
      </c>
      <c r="F10" s="1111">
        <v>1</v>
      </c>
      <c r="G10" s="1110">
        <v>0.33333333333333326</v>
      </c>
      <c r="H10" s="1111">
        <v>1</v>
      </c>
      <c r="I10" s="1110">
        <v>0</v>
      </c>
      <c r="J10" s="1111">
        <v>0</v>
      </c>
      <c r="K10" s="1110">
        <v>1</v>
      </c>
      <c r="L10" s="1111">
        <v>3</v>
      </c>
    </row>
    <row r="11" spans="1:17" ht="15" customHeight="1">
      <c r="A11" s="2716" t="s">
        <v>9</v>
      </c>
      <c r="B11" s="214" t="s">
        <v>11</v>
      </c>
      <c r="C11" s="1110">
        <v>0.68181818181818177</v>
      </c>
      <c r="D11" s="1111">
        <v>165</v>
      </c>
      <c r="E11" s="1110">
        <v>0.16942148760330578</v>
      </c>
      <c r="F11" s="1111">
        <v>41</v>
      </c>
      <c r="G11" s="1110">
        <v>9.0909090909090912E-2</v>
      </c>
      <c r="H11" s="1111">
        <v>22</v>
      </c>
      <c r="I11" s="1110">
        <v>5.7851239669421489E-2</v>
      </c>
      <c r="J11" s="1111">
        <v>14</v>
      </c>
      <c r="K11" s="1110">
        <v>1</v>
      </c>
      <c r="L11" s="1111">
        <v>242</v>
      </c>
    </row>
    <row r="12" spans="1:17" ht="15" customHeight="1">
      <c r="A12" s="2716"/>
      <c r="B12" s="214" t="s">
        <v>10</v>
      </c>
      <c r="C12" s="1110">
        <v>0.7777777777777779</v>
      </c>
      <c r="D12" s="1111">
        <v>21</v>
      </c>
      <c r="E12" s="1110">
        <v>0.14814814814814814</v>
      </c>
      <c r="F12" s="1111">
        <v>4</v>
      </c>
      <c r="G12" s="1110">
        <v>3.7037037037037035E-2</v>
      </c>
      <c r="H12" s="1111">
        <v>1</v>
      </c>
      <c r="I12" s="1110">
        <v>3.7037037037037035E-2</v>
      </c>
      <c r="J12" s="1111">
        <v>1</v>
      </c>
      <c r="K12" s="1110">
        <v>1</v>
      </c>
      <c r="L12" s="1111">
        <v>27</v>
      </c>
    </row>
    <row r="13" spans="1:17" ht="15" customHeight="1">
      <c r="A13" s="2716" t="s">
        <v>258</v>
      </c>
      <c r="B13" s="214" t="s">
        <v>12</v>
      </c>
      <c r="C13" s="1110">
        <v>0.58823529411764708</v>
      </c>
      <c r="D13" s="1111">
        <v>10</v>
      </c>
      <c r="E13" s="1110">
        <v>0.29411764705882354</v>
      </c>
      <c r="F13" s="1111">
        <v>5</v>
      </c>
      <c r="G13" s="1110">
        <v>5.8823529411764698E-2</v>
      </c>
      <c r="H13" s="1111">
        <v>1</v>
      </c>
      <c r="I13" s="1110">
        <v>5.8823529411764698E-2</v>
      </c>
      <c r="J13" s="1111">
        <v>1</v>
      </c>
      <c r="K13" s="1110">
        <v>1</v>
      </c>
      <c r="L13" s="1111">
        <v>17</v>
      </c>
    </row>
    <row r="14" spans="1:17" ht="57" customHeight="1">
      <c r="A14" s="2716"/>
      <c r="B14" s="214" t="s">
        <v>13</v>
      </c>
      <c r="C14" s="1110">
        <v>0.69841269841269837</v>
      </c>
      <c r="D14" s="1111">
        <v>176</v>
      </c>
      <c r="E14" s="1110">
        <v>0.15873015873015872</v>
      </c>
      <c r="F14" s="1111">
        <v>40</v>
      </c>
      <c r="G14" s="1110">
        <v>8.7301587301587297E-2</v>
      </c>
      <c r="H14" s="1111">
        <v>22</v>
      </c>
      <c r="I14" s="1110">
        <v>5.5555555555555552E-2</v>
      </c>
      <c r="J14" s="1111">
        <v>14</v>
      </c>
      <c r="K14" s="1110">
        <v>1</v>
      </c>
      <c r="L14" s="1111">
        <v>252</v>
      </c>
      <c r="Q14" s="1243"/>
    </row>
    <row r="15" spans="1:17" ht="15" customHeight="1">
      <c r="A15" s="2716" t="s">
        <v>14</v>
      </c>
      <c r="B15" s="214" t="s">
        <v>15</v>
      </c>
      <c r="C15" s="1110">
        <v>0.58695652173913049</v>
      </c>
      <c r="D15" s="1111">
        <v>27</v>
      </c>
      <c r="E15" s="1110">
        <v>0.19565217391304349</v>
      </c>
      <c r="F15" s="1111">
        <v>9</v>
      </c>
      <c r="G15" s="1110">
        <v>0.15217391304347827</v>
      </c>
      <c r="H15" s="1111">
        <v>7</v>
      </c>
      <c r="I15" s="1110">
        <v>6.5217391304347824E-2</v>
      </c>
      <c r="J15" s="1111">
        <v>3</v>
      </c>
      <c r="K15" s="1110">
        <v>1</v>
      </c>
      <c r="L15" s="1111">
        <v>46</v>
      </c>
    </row>
    <row r="16" spans="1:17" ht="27.95" customHeight="1">
      <c r="A16" s="2716"/>
      <c r="B16" s="214" t="s">
        <v>16</v>
      </c>
      <c r="C16" s="1110">
        <v>0.65384615384615385</v>
      </c>
      <c r="D16" s="1111">
        <v>51</v>
      </c>
      <c r="E16" s="1110">
        <v>0.24358974358974358</v>
      </c>
      <c r="F16" s="1111">
        <v>19</v>
      </c>
      <c r="G16" s="1110">
        <v>6.4102564102564097E-2</v>
      </c>
      <c r="H16" s="1111">
        <v>5</v>
      </c>
      <c r="I16" s="1110">
        <v>3.8461538461538464E-2</v>
      </c>
      <c r="J16" s="1111">
        <v>3</v>
      </c>
      <c r="K16" s="1110">
        <v>1</v>
      </c>
      <c r="L16" s="1111">
        <v>78</v>
      </c>
    </row>
    <row r="17" spans="1:12" ht="27.95" customHeight="1">
      <c r="A17" s="2716"/>
      <c r="B17" s="214" t="s">
        <v>17</v>
      </c>
      <c r="C17" s="1110">
        <v>0.72727272727272729</v>
      </c>
      <c r="D17" s="1111">
        <v>56</v>
      </c>
      <c r="E17" s="1110">
        <v>0.14285714285714285</v>
      </c>
      <c r="F17" s="1111">
        <v>11</v>
      </c>
      <c r="G17" s="1110">
        <v>5.1948051948051945E-2</v>
      </c>
      <c r="H17" s="1111">
        <v>4</v>
      </c>
      <c r="I17" s="1110">
        <v>7.792207792207792E-2</v>
      </c>
      <c r="J17" s="1111">
        <v>6</v>
      </c>
      <c r="K17" s="1110">
        <v>1</v>
      </c>
      <c r="L17" s="1111">
        <v>77</v>
      </c>
    </row>
    <row r="18" spans="1:12" ht="15" customHeight="1">
      <c r="A18" s="2716"/>
      <c r="B18" s="214" t="s">
        <v>18</v>
      </c>
      <c r="C18" s="1110">
        <v>0.76470588235294112</v>
      </c>
      <c r="D18" s="1111">
        <v>52</v>
      </c>
      <c r="E18" s="1110">
        <v>8.8235294117647065E-2</v>
      </c>
      <c r="F18" s="1111">
        <v>6</v>
      </c>
      <c r="G18" s="1110">
        <v>0.10294117647058823</v>
      </c>
      <c r="H18" s="1111">
        <v>7</v>
      </c>
      <c r="I18" s="1110">
        <v>4.4117647058823532E-2</v>
      </c>
      <c r="J18" s="1111">
        <v>3</v>
      </c>
      <c r="K18" s="1110">
        <v>1</v>
      </c>
      <c r="L18" s="1111">
        <v>68</v>
      </c>
    </row>
    <row r="19" spans="1:12" ht="15" customHeight="1">
      <c r="A19" s="2716" t="s">
        <v>19</v>
      </c>
      <c r="B19" s="214" t="s">
        <v>21</v>
      </c>
      <c r="C19" s="1110">
        <v>0.87261146496815289</v>
      </c>
      <c r="D19" s="1111">
        <v>137</v>
      </c>
      <c r="E19" s="1110">
        <v>3.1847133757961783E-2</v>
      </c>
      <c r="F19" s="1111">
        <v>5</v>
      </c>
      <c r="G19" s="1110">
        <v>3.1847133757961783E-2</v>
      </c>
      <c r="H19" s="1111">
        <v>5</v>
      </c>
      <c r="I19" s="1110">
        <v>6.3694267515923567E-2</v>
      </c>
      <c r="J19" s="1111">
        <v>10</v>
      </c>
      <c r="K19" s="1110">
        <v>1</v>
      </c>
      <c r="L19" s="1111">
        <v>157</v>
      </c>
    </row>
    <row r="20" spans="1:12" ht="15" customHeight="1">
      <c r="A20" s="2716"/>
      <c r="B20" s="214" t="s">
        <v>22</v>
      </c>
      <c r="C20" s="1110">
        <v>0.41836734693877553</v>
      </c>
      <c r="D20" s="1111">
        <v>41</v>
      </c>
      <c r="E20" s="1110">
        <v>0.37755102040816324</v>
      </c>
      <c r="F20" s="1111">
        <v>37</v>
      </c>
      <c r="G20" s="1110">
        <v>0.15306122448979592</v>
      </c>
      <c r="H20" s="1111">
        <v>15</v>
      </c>
      <c r="I20" s="1110">
        <v>5.1020408163265307E-2</v>
      </c>
      <c r="J20" s="1111">
        <v>5</v>
      </c>
      <c r="K20" s="1110">
        <v>1</v>
      </c>
      <c r="L20" s="1111">
        <v>98</v>
      </c>
    </row>
    <row r="21" spans="1:12" ht="27.95" customHeight="1">
      <c r="A21" s="2716"/>
      <c r="B21" s="214" t="s">
        <v>20</v>
      </c>
      <c r="C21" s="1110">
        <v>0.45454545454545453</v>
      </c>
      <c r="D21" s="1111">
        <v>5</v>
      </c>
      <c r="E21" s="1110">
        <v>0.27272727272727271</v>
      </c>
      <c r="F21" s="1111">
        <v>3</v>
      </c>
      <c r="G21" s="1110">
        <v>0.27272727272727271</v>
      </c>
      <c r="H21" s="1111">
        <v>3</v>
      </c>
      <c r="I21" s="1110">
        <v>0</v>
      </c>
      <c r="J21" s="1111">
        <v>0</v>
      </c>
      <c r="K21" s="1110">
        <v>1</v>
      </c>
      <c r="L21" s="1111">
        <v>11</v>
      </c>
    </row>
    <row r="22" spans="1:12" ht="15" customHeight="1">
      <c r="A22" s="2716"/>
      <c r="B22" s="214" t="s">
        <v>23</v>
      </c>
      <c r="C22" s="1110">
        <v>1</v>
      </c>
      <c r="D22" s="1111">
        <v>3</v>
      </c>
      <c r="E22" s="1110">
        <v>0</v>
      </c>
      <c r="F22" s="1111">
        <v>0</v>
      </c>
      <c r="G22" s="1110">
        <v>0</v>
      </c>
      <c r="H22" s="1111">
        <v>0</v>
      </c>
      <c r="I22" s="1110">
        <v>0</v>
      </c>
      <c r="J22" s="1111">
        <v>0</v>
      </c>
      <c r="K22" s="1110">
        <v>1</v>
      </c>
      <c r="L22" s="1111">
        <v>3</v>
      </c>
    </row>
    <row r="23" spans="1:12" ht="15" customHeight="1">
      <c r="A23" s="2716" t="s">
        <v>24</v>
      </c>
      <c r="B23" s="214" t="s">
        <v>25</v>
      </c>
      <c r="C23" s="1110">
        <v>0.69721115537848599</v>
      </c>
      <c r="D23" s="1111">
        <v>175</v>
      </c>
      <c r="E23" s="1110">
        <v>0.16334661354581673</v>
      </c>
      <c r="F23" s="1111">
        <v>41</v>
      </c>
      <c r="G23" s="1110">
        <v>7.9681274900398405E-2</v>
      </c>
      <c r="H23" s="1111">
        <v>20</v>
      </c>
      <c r="I23" s="1110">
        <v>5.9760956175298807E-2</v>
      </c>
      <c r="J23" s="1111">
        <v>15</v>
      </c>
      <c r="K23" s="1110">
        <v>1</v>
      </c>
      <c r="L23" s="1111">
        <v>251</v>
      </c>
    </row>
    <row r="24" spans="1:12" ht="15" customHeight="1">
      <c r="A24" s="2716"/>
      <c r="B24" s="214" t="s">
        <v>26</v>
      </c>
      <c r="C24" s="1110">
        <v>0.58333333333333337</v>
      </c>
      <c r="D24" s="1111">
        <v>7</v>
      </c>
      <c r="E24" s="1110">
        <v>0.16666666666666663</v>
      </c>
      <c r="F24" s="1111">
        <v>2</v>
      </c>
      <c r="G24" s="1110">
        <v>0.25</v>
      </c>
      <c r="H24" s="1111">
        <v>3</v>
      </c>
      <c r="I24" s="1110">
        <v>0</v>
      </c>
      <c r="J24" s="1111">
        <v>0</v>
      </c>
      <c r="K24" s="1110">
        <v>1</v>
      </c>
      <c r="L24" s="1111">
        <v>12</v>
      </c>
    </row>
    <row r="25" spans="1:12" ht="15" customHeight="1">
      <c r="A25" s="2716"/>
      <c r="B25" s="214" t="s">
        <v>27</v>
      </c>
      <c r="C25" s="1110">
        <v>0.66666666666666652</v>
      </c>
      <c r="D25" s="1111">
        <v>4</v>
      </c>
      <c r="E25" s="1110">
        <v>0.33333333333333326</v>
      </c>
      <c r="F25" s="1111">
        <v>2</v>
      </c>
      <c r="G25" s="1110">
        <v>0</v>
      </c>
      <c r="H25" s="1111">
        <v>0</v>
      </c>
      <c r="I25" s="1110">
        <v>0</v>
      </c>
      <c r="J25" s="1111">
        <v>0</v>
      </c>
      <c r="K25" s="1110">
        <v>1</v>
      </c>
      <c r="L25" s="1111">
        <v>6</v>
      </c>
    </row>
    <row r="26" spans="1:12" ht="15" customHeight="1">
      <c r="A26" s="2716" t="s">
        <v>28</v>
      </c>
      <c r="B26" s="214" t="s">
        <v>29</v>
      </c>
      <c r="C26" s="1110">
        <v>0.83846153846153859</v>
      </c>
      <c r="D26" s="1111">
        <v>109</v>
      </c>
      <c r="E26" s="1110">
        <v>3.8461538461538464E-2</v>
      </c>
      <c r="F26" s="1111">
        <v>5</v>
      </c>
      <c r="G26" s="1110">
        <v>4.6153846153846156E-2</v>
      </c>
      <c r="H26" s="1111">
        <v>6</v>
      </c>
      <c r="I26" s="1110">
        <v>7.6923076923076927E-2</v>
      </c>
      <c r="J26" s="1111">
        <v>10</v>
      </c>
      <c r="K26" s="1110">
        <v>1</v>
      </c>
      <c r="L26" s="1111">
        <v>130</v>
      </c>
    </row>
    <row r="27" spans="1:12" ht="15" customHeight="1">
      <c r="A27" s="2716"/>
      <c r="B27" s="214" t="s">
        <v>30</v>
      </c>
      <c r="C27" s="1110">
        <v>0.83333333333333348</v>
      </c>
      <c r="D27" s="1111">
        <v>5</v>
      </c>
      <c r="E27" s="1110">
        <v>0.16666666666666663</v>
      </c>
      <c r="F27" s="1111">
        <v>1</v>
      </c>
      <c r="G27" s="1110">
        <v>0</v>
      </c>
      <c r="H27" s="1111">
        <v>0</v>
      </c>
      <c r="I27" s="1110">
        <v>0</v>
      </c>
      <c r="J27" s="1111">
        <v>0</v>
      </c>
      <c r="K27" s="1110">
        <v>1</v>
      </c>
      <c r="L27" s="1111">
        <v>6</v>
      </c>
    </row>
    <row r="28" spans="1:12" ht="15" customHeight="1">
      <c r="A28" s="2716"/>
      <c r="B28" s="214" t="s">
        <v>31</v>
      </c>
      <c r="C28" s="1110">
        <v>0.54135338345864659</v>
      </c>
      <c r="D28" s="1111">
        <v>72</v>
      </c>
      <c r="E28" s="1110">
        <v>0.2932330827067669</v>
      </c>
      <c r="F28" s="1111">
        <v>39</v>
      </c>
      <c r="G28" s="1110">
        <v>0.12781954887218044</v>
      </c>
      <c r="H28" s="1111">
        <v>17</v>
      </c>
      <c r="I28" s="1110">
        <v>3.7593984962406013E-2</v>
      </c>
      <c r="J28" s="1111">
        <v>5</v>
      </c>
      <c r="K28" s="1110">
        <v>1</v>
      </c>
      <c r="L28" s="1111">
        <v>133</v>
      </c>
    </row>
    <row r="29" spans="1:12" ht="15" customHeight="1">
      <c r="A29" s="2716" t="s">
        <v>32</v>
      </c>
      <c r="B29" s="214" t="s">
        <v>34</v>
      </c>
      <c r="C29" s="1110">
        <v>0.66863905325443784</v>
      </c>
      <c r="D29" s="1111">
        <v>113</v>
      </c>
      <c r="E29" s="1110">
        <v>0.18343195266272189</v>
      </c>
      <c r="F29" s="1111">
        <v>31</v>
      </c>
      <c r="G29" s="1110">
        <v>8.8757396449704137E-2</v>
      </c>
      <c r="H29" s="1111">
        <v>15</v>
      </c>
      <c r="I29" s="1110">
        <v>5.9171597633136092E-2</v>
      </c>
      <c r="J29" s="1111">
        <v>10</v>
      </c>
      <c r="K29" s="1110">
        <v>1</v>
      </c>
      <c r="L29" s="1111">
        <v>169</v>
      </c>
    </row>
    <row r="30" spans="1:12" ht="15" customHeight="1">
      <c r="A30" s="2716"/>
      <c r="B30" s="214" t="s">
        <v>33</v>
      </c>
      <c r="C30" s="1110">
        <v>0.73</v>
      </c>
      <c r="D30" s="1111">
        <v>73</v>
      </c>
      <c r="E30" s="1110">
        <v>0.14000000000000001</v>
      </c>
      <c r="F30" s="1111">
        <v>14</v>
      </c>
      <c r="G30" s="1110">
        <v>0.08</v>
      </c>
      <c r="H30" s="1111">
        <v>8</v>
      </c>
      <c r="I30" s="1110">
        <v>0.05</v>
      </c>
      <c r="J30" s="1111">
        <v>5</v>
      </c>
      <c r="K30" s="1110">
        <v>1</v>
      </c>
      <c r="L30" s="1111">
        <v>100</v>
      </c>
    </row>
    <row r="31" spans="1:12" ht="15" customHeight="1">
      <c r="A31" s="2716" t="s">
        <v>35</v>
      </c>
      <c r="B31" s="214" t="s">
        <v>39</v>
      </c>
      <c r="C31" s="1110">
        <v>0.80208333333333348</v>
      </c>
      <c r="D31" s="1111">
        <v>154</v>
      </c>
      <c r="E31" s="1110">
        <v>8.8541666666666685E-2</v>
      </c>
      <c r="F31" s="1111">
        <v>17</v>
      </c>
      <c r="G31" s="1110">
        <v>4.6875E-2</v>
      </c>
      <c r="H31" s="1111">
        <v>9</v>
      </c>
      <c r="I31" s="1110">
        <v>6.25E-2</v>
      </c>
      <c r="J31" s="1111">
        <v>12</v>
      </c>
      <c r="K31" s="1110">
        <v>1</v>
      </c>
      <c r="L31" s="1111">
        <v>192</v>
      </c>
    </row>
    <row r="32" spans="1:12" ht="15" customHeight="1">
      <c r="A32" s="2716"/>
      <c r="B32" s="214" t="s">
        <v>36</v>
      </c>
      <c r="C32" s="1110">
        <v>0.30909090909090908</v>
      </c>
      <c r="D32" s="1111">
        <v>17</v>
      </c>
      <c r="E32" s="1110">
        <v>0.45454545454545453</v>
      </c>
      <c r="F32" s="1111">
        <v>25</v>
      </c>
      <c r="G32" s="1110">
        <v>0.21818181818181817</v>
      </c>
      <c r="H32" s="1111">
        <v>12</v>
      </c>
      <c r="I32" s="1110">
        <v>1.8181818181818181E-2</v>
      </c>
      <c r="J32" s="1111">
        <v>1</v>
      </c>
      <c r="K32" s="1110">
        <v>1</v>
      </c>
      <c r="L32" s="1111">
        <v>55</v>
      </c>
    </row>
    <row r="33" spans="1:12" ht="27.95" customHeight="1">
      <c r="A33" s="2716"/>
      <c r="B33" s="214" t="s">
        <v>37</v>
      </c>
      <c r="C33" s="1110">
        <v>0.73333333333333328</v>
      </c>
      <c r="D33" s="1111">
        <v>11</v>
      </c>
      <c r="E33" s="1110">
        <v>0.13333333333333333</v>
      </c>
      <c r="F33" s="1111">
        <v>2</v>
      </c>
      <c r="G33" s="1110">
        <v>6.6666666666666666E-2</v>
      </c>
      <c r="H33" s="1111">
        <v>1</v>
      </c>
      <c r="I33" s="1110">
        <v>6.6666666666666666E-2</v>
      </c>
      <c r="J33" s="1111">
        <v>1</v>
      </c>
      <c r="K33" s="1110">
        <v>1</v>
      </c>
      <c r="L33" s="1111">
        <v>15</v>
      </c>
    </row>
    <row r="34" spans="1:12" ht="15" customHeight="1">
      <c r="A34" s="2716"/>
      <c r="B34" s="214" t="s">
        <v>38</v>
      </c>
      <c r="C34" s="1110">
        <v>0.5714285714285714</v>
      </c>
      <c r="D34" s="1111">
        <v>4</v>
      </c>
      <c r="E34" s="1110">
        <v>0.14285714285714285</v>
      </c>
      <c r="F34" s="1111">
        <v>1</v>
      </c>
      <c r="G34" s="1110">
        <v>0.14285714285714285</v>
      </c>
      <c r="H34" s="1111">
        <v>1</v>
      </c>
      <c r="I34" s="1110">
        <v>0.14285714285714285</v>
      </c>
      <c r="J34" s="1111">
        <v>1</v>
      </c>
      <c r="K34" s="1110">
        <v>1</v>
      </c>
      <c r="L34" s="1111">
        <v>7</v>
      </c>
    </row>
    <row r="35" spans="1:12" ht="24.95" customHeight="1">
      <c r="A35" s="2716" t="s">
        <v>241</v>
      </c>
      <c r="B35" s="214" t="s">
        <v>40</v>
      </c>
      <c r="C35" s="1110">
        <v>0.77319587628865993</v>
      </c>
      <c r="D35" s="1111">
        <v>75</v>
      </c>
      <c r="E35" s="1110">
        <v>0.13402061855670103</v>
      </c>
      <c r="F35" s="1111">
        <v>13</v>
      </c>
      <c r="G35" s="1110">
        <v>6.1855670103092786E-2</v>
      </c>
      <c r="H35" s="1111">
        <v>6</v>
      </c>
      <c r="I35" s="1110">
        <v>3.0927835051546393E-2</v>
      </c>
      <c r="J35" s="1111">
        <v>3</v>
      </c>
      <c r="K35" s="1110">
        <v>1</v>
      </c>
      <c r="L35" s="1111">
        <v>97</v>
      </c>
    </row>
    <row r="36" spans="1:12" ht="24.95" customHeight="1">
      <c r="A36" s="2716"/>
      <c r="B36" s="214" t="s">
        <v>41</v>
      </c>
      <c r="C36" s="1110">
        <v>0.67441860465116277</v>
      </c>
      <c r="D36" s="1111">
        <v>58</v>
      </c>
      <c r="E36" s="1110">
        <v>0.18604651162790697</v>
      </c>
      <c r="F36" s="1111">
        <v>16</v>
      </c>
      <c r="G36" s="1110">
        <v>9.3023255813953487E-2</v>
      </c>
      <c r="H36" s="1111">
        <v>8</v>
      </c>
      <c r="I36" s="1110">
        <v>4.6511627906976744E-2</v>
      </c>
      <c r="J36" s="1111">
        <v>4</v>
      </c>
      <c r="K36" s="1110">
        <v>1</v>
      </c>
      <c r="L36" s="1111">
        <v>86</v>
      </c>
    </row>
    <row r="37" spans="1:12" ht="24.95" customHeight="1" thickBot="1">
      <c r="A37" s="2717"/>
      <c r="B37" s="215" t="s">
        <v>42</v>
      </c>
      <c r="C37" s="1112">
        <v>0.61627906976744184</v>
      </c>
      <c r="D37" s="1113">
        <v>53</v>
      </c>
      <c r="E37" s="1112">
        <v>0.18604651162790697</v>
      </c>
      <c r="F37" s="1113">
        <v>16</v>
      </c>
      <c r="G37" s="1112">
        <v>0.10465116279069768</v>
      </c>
      <c r="H37" s="1113">
        <v>9</v>
      </c>
      <c r="I37" s="1112">
        <v>9.3023255813953487E-2</v>
      </c>
      <c r="J37" s="1113">
        <v>8</v>
      </c>
      <c r="K37" s="1112">
        <v>1</v>
      </c>
      <c r="L37" s="1113">
        <v>86</v>
      </c>
    </row>
    <row r="38" spans="1:12" ht="15.75" thickTop="1"/>
    <row r="40" spans="1:12">
      <c r="A40" s="1107"/>
    </row>
    <row r="41" spans="1:12" ht="15.75" customHeight="1">
      <c r="A41" s="1107"/>
    </row>
    <row r="42" spans="1:12" ht="15" customHeight="1">
      <c r="A42" s="1107"/>
    </row>
    <row r="43" spans="1:12">
      <c r="A43" s="1107"/>
    </row>
    <row r="44" spans="1:12">
      <c r="A44" s="1107"/>
    </row>
    <row r="45" spans="1:12">
      <c r="A45" s="1107"/>
    </row>
    <row r="46" spans="1:12">
      <c r="A46" s="1107"/>
    </row>
    <row r="47" spans="1:12">
      <c r="A47" s="1107"/>
    </row>
    <row r="48" spans="1:12">
      <c r="A48" s="1107"/>
    </row>
    <row r="49" spans="1:1">
      <c r="A49" s="1107"/>
    </row>
    <row r="50" spans="1:1">
      <c r="A50" s="1107"/>
    </row>
    <row r="51" spans="1:1">
      <c r="A51" s="1107"/>
    </row>
    <row r="52" spans="1:1">
      <c r="A52" s="1107"/>
    </row>
    <row r="53" spans="1:1">
      <c r="A53" s="1107"/>
    </row>
    <row r="54" spans="1:1">
      <c r="A54" s="1107"/>
    </row>
    <row r="55" spans="1:1">
      <c r="A55" s="1107"/>
    </row>
    <row r="56" spans="1:1">
      <c r="A56" s="1107"/>
    </row>
    <row r="57" spans="1:1">
      <c r="A57" s="1107"/>
    </row>
    <row r="58" spans="1:1">
      <c r="A58" s="1107"/>
    </row>
    <row r="59" spans="1:1">
      <c r="A59" s="1107"/>
    </row>
    <row r="60" spans="1:1">
      <c r="A60" s="1107"/>
    </row>
    <row r="61" spans="1:1">
      <c r="A61" s="1107"/>
    </row>
    <row r="62" spans="1:1">
      <c r="A62" s="1107"/>
    </row>
    <row r="63" spans="1:1">
      <c r="A63" s="1107"/>
    </row>
    <row r="64" spans="1:1">
      <c r="A64" s="1107"/>
    </row>
    <row r="65" spans="1:1">
      <c r="A65" s="1107"/>
    </row>
    <row r="66" spans="1:1">
      <c r="A66" s="1107"/>
    </row>
    <row r="67" spans="1:1">
      <c r="A67" s="1107"/>
    </row>
    <row r="68" spans="1:1">
      <c r="A68" s="1107"/>
    </row>
    <row r="69" spans="1:1">
      <c r="A69" s="1107"/>
    </row>
    <row r="70" spans="1:1" ht="15" customHeight="1">
      <c r="A70" s="1107"/>
    </row>
    <row r="71" spans="1:1">
      <c r="A71" s="1107"/>
    </row>
    <row r="72" spans="1:1">
      <c r="A72" s="1107"/>
    </row>
    <row r="73" spans="1:1">
      <c r="A73" s="1107"/>
    </row>
    <row r="74" spans="1:1" ht="15" customHeight="1">
      <c r="A74" s="1107"/>
    </row>
    <row r="75" spans="1:1">
      <c r="A75" s="1107"/>
    </row>
    <row r="76" spans="1:1">
      <c r="A76" s="1107"/>
    </row>
  </sheetData>
  <mergeCells count="19">
    <mergeCell ref="A19:A22"/>
    <mergeCell ref="A1:L1"/>
    <mergeCell ref="A2:B4"/>
    <mergeCell ref="C2:L2"/>
    <mergeCell ref="C3:D3"/>
    <mergeCell ref="E3:F3"/>
    <mergeCell ref="G3:H3"/>
    <mergeCell ref="I3:J3"/>
    <mergeCell ref="K3:L3"/>
    <mergeCell ref="A5:B5"/>
    <mergeCell ref="A6:A10"/>
    <mergeCell ref="A11:A12"/>
    <mergeCell ref="A13:A14"/>
    <mergeCell ref="A15:A18"/>
    <mergeCell ref="A23:A25"/>
    <mergeCell ref="A26:A28"/>
    <mergeCell ref="A29:A30"/>
    <mergeCell ref="A31:A34"/>
    <mergeCell ref="A35:A37"/>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42"/>
  <sheetViews>
    <sheetView topLeftCell="L22" zoomScale="85" zoomScaleNormal="85" workbookViewId="0">
      <selection activeCell="K28" sqref="K28"/>
    </sheetView>
  </sheetViews>
  <sheetFormatPr baseColWidth="10" defaultColWidth="9.140625" defaultRowHeight="15"/>
  <cols>
    <col min="17" max="17" width="42" customWidth="1"/>
    <col min="24" max="24" width="39.85546875" customWidth="1"/>
    <col min="25" max="25" width="18.28515625" customWidth="1"/>
    <col min="26" max="26" width="12.42578125" customWidth="1"/>
    <col min="27" max="27" width="11.7109375" customWidth="1"/>
    <col min="28" max="28" width="12.7109375" customWidth="1"/>
  </cols>
  <sheetData>
    <row r="1" spans="1:13" ht="15.75" thickBot="1">
      <c r="A1" s="1911" t="s">
        <v>8</v>
      </c>
      <c r="B1" s="1911"/>
      <c r="C1" s="1911"/>
      <c r="D1" s="1911"/>
      <c r="E1" s="1911"/>
      <c r="F1" s="1911"/>
      <c r="G1" s="1911"/>
      <c r="H1" s="1911"/>
      <c r="I1" s="1911"/>
      <c r="J1" s="1911"/>
      <c r="K1" s="1911"/>
      <c r="L1" s="1911"/>
      <c r="M1" s="1297"/>
    </row>
    <row r="2" spans="1:13" ht="15.75" thickTop="1">
      <c r="A2" s="1912" t="s">
        <v>183</v>
      </c>
      <c r="B2" s="1912"/>
      <c r="C2" s="1915" t="s">
        <v>8</v>
      </c>
      <c r="D2" s="1915"/>
      <c r="E2" s="1915"/>
      <c r="F2" s="1915"/>
      <c r="G2" s="1915"/>
      <c r="H2" s="1915"/>
      <c r="I2" s="1915"/>
      <c r="J2" s="1915"/>
      <c r="K2" s="1915"/>
      <c r="L2" s="1915"/>
      <c r="M2" s="1297"/>
    </row>
    <row r="3" spans="1:13">
      <c r="A3" s="1913"/>
      <c r="B3" s="1913"/>
      <c r="C3" s="1916" t="s">
        <v>393</v>
      </c>
      <c r="D3" s="1916"/>
      <c r="E3" s="1916" t="s">
        <v>394</v>
      </c>
      <c r="F3" s="1916"/>
      <c r="G3" s="1916" t="s">
        <v>395</v>
      </c>
      <c r="H3" s="1916"/>
      <c r="I3" s="1916" t="s">
        <v>396</v>
      </c>
      <c r="J3" s="1916"/>
      <c r="K3" s="1916" t="s">
        <v>397</v>
      </c>
      <c r="L3" s="1916"/>
      <c r="M3" s="1297"/>
    </row>
    <row r="4" spans="1:13" ht="15.75" thickBot="1">
      <c r="A4" s="1914"/>
      <c r="B4" s="1914"/>
      <c r="C4" s="1298" t="s">
        <v>519</v>
      </c>
      <c r="D4" s="1298" t="s">
        <v>520</v>
      </c>
      <c r="E4" s="1298" t="s">
        <v>519</v>
      </c>
      <c r="F4" s="1298" t="s">
        <v>520</v>
      </c>
      <c r="G4" s="1298" t="s">
        <v>519</v>
      </c>
      <c r="H4" s="1298" t="s">
        <v>520</v>
      </c>
      <c r="I4" s="1298" t="s">
        <v>519</v>
      </c>
      <c r="J4" s="1298" t="s">
        <v>520</v>
      </c>
      <c r="K4" s="1298" t="s">
        <v>519</v>
      </c>
      <c r="L4" s="1298" t="s">
        <v>520</v>
      </c>
      <c r="M4" s="1297"/>
    </row>
    <row r="5" spans="1:13" ht="15.75" thickTop="1">
      <c r="A5" s="1917" t="s">
        <v>9</v>
      </c>
      <c r="B5" s="1299" t="s">
        <v>10</v>
      </c>
      <c r="C5" s="1300">
        <v>0</v>
      </c>
      <c r="D5" s="1301">
        <v>0</v>
      </c>
      <c r="E5" s="1300">
        <v>8</v>
      </c>
      <c r="F5" s="1301">
        <v>0.16</v>
      </c>
      <c r="G5" s="1300">
        <v>2</v>
      </c>
      <c r="H5" s="1301">
        <v>0.04</v>
      </c>
      <c r="I5" s="1300">
        <v>1</v>
      </c>
      <c r="J5" s="1301">
        <v>0.02</v>
      </c>
      <c r="K5" s="1300">
        <v>39</v>
      </c>
      <c r="L5" s="1301">
        <v>0.78</v>
      </c>
      <c r="M5" s="1297"/>
    </row>
    <row r="6" spans="1:13">
      <c r="A6" s="1908"/>
      <c r="B6" s="1302" t="s">
        <v>11</v>
      </c>
      <c r="C6" s="1303">
        <v>47</v>
      </c>
      <c r="D6" s="1304">
        <v>0.12239583333333331</v>
      </c>
      <c r="E6" s="1303">
        <v>28</v>
      </c>
      <c r="F6" s="1304">
        <v>7.2916666666666671E-2</v>
      </c>
      <c r="G6" s="1303">
        <v>95</v>
      </c>
      <c r="H6" s="1304">
        <v>0.24739583333333337</v>
      </c>
      <c r="I6" s="1303">
        <v>4</v>
      </c>
      <c r="J6" s="1304">
        <v>1.0416666666666664E-2</v>
      </c>
      <c r="K6" s="1303">
        <v>210</v>
      </c>
      <c r="L6" s="1304">
        <v>0.546875</v>
      </c>
      <c r="M6" s="1297"/>
    </row>
    <row r="7" spans="1:13" ht="48">
      <c r="A7" s="1908" t="s">
        <v>521</v>
      </c>
      <c r="B7" s="1302" t="s">
        <v>12</v>
      </c>
      <c r="C7" s="1303">
        <v>2</v>
      </c>
      <c r="D7" s="1304">
        <v>8.6956521739130432E-2</v>
      </c>
      <c r="E7" s="1303">
        <v>1</v>
      </c>
      <c r="F7" s="1304">
        <v>4.3478260869565216E-2</v>
      </c>
      <c r="G7" s="1303">
        <v>6</v>
      </c>
      <c r="H7" s="1304">
        <v>0.2608695652173913</v>
      </c>
      <c r="I7" s="1303">
        <v>5</v>
      </c>
      <c r="J7" s="1304">
        <v>0.21739130434782608</v>
      </c>
      <c r="K7" s="1303">
        <v>9</v>
      </c>
      <c r="L7" s="1304">
        <v>0.39130434782608697</v>
      </c>
      <c r="M7" s="1297"/>
    </row>
    <row r="8" spans="1:13" ht="156">
      <c r="A8" s="1908"/>
      <c r="B8" s="1302" t="s">
        <v>13</v>
      </c>
      <c r="C8" s="1303">
        <v>45</v>
      </c>
      <c r="D8" s="1304">
        <v>0.10975609756097562</v>
      </c>
      <c r="E8" s="1303">
        <v>35</v>
      </c>
      <c r="F8" s="1304">
        <v>8.5365853658536592E-2</v>
      </c>
      <c r="G8" s="1303">
        <v>90</v>
      </c>
      <c r="H8" s="1304">
        <v>0.21951219512195125</v>
      </c>
      <c r="I8" s="1303">
        <v>0</v>
      </c>
      <c r="J8" s="1304">
        <v>0</v>
      </c>
      <c r="K8" s="1303">
        <v>240</v>
      </c>
      <c r="L8" s="1304">
        <v>0.58536585365853655</v>
      </c>
      <c r="M8" s="1297"/>
    </row>
    <row r="9" spans="1:13" ht="36">
      <c r="A9" s="1908" t="s">
        <v>14</v>
      </c>
      <c r="B9" s="1302" t="s">
        <v>15</v>
      </c>
      <c r="C9" s="1303">
        <v>17</v>
      </c>
      <c r="D9" s="1304">
        <v>0.25</v>
      </c>
      <c r="E9" s="1303">
        <v>0</v>
      </c>
      <c r="F9" s="1304">
        <v>0</v>
      </c>
      <c r="G9" s="1303">
        <v>4</v>
      </c>
      <c r="H9" s="1304">
        <v>5.8823529411764698E-2</v>
      </c>
      <c r="I9" s="1303">
        <v>0</v>
      </c>
      <c r="J9" s="1304">
        <v>0</v>
      </c>
      <c r="K9" s="1303">
        <v>47</v>
      </c>
      <c r="L9" s="1304">
        <v>0.69117647058823517</v>
      </c>
      <c r="M9" s="1297"/>
    </row>
    <row r="10" spans="1:13" ht="48">
      <c r="A10" s="1908"/>
      <c r="B10" s="1302" t="s">
        <v>16</v>
      </c>
      <c r="C10" s="1303">
        <v>14</v>
      </c>
      <c r="D10" s="1304">
        <v>0.1044776119402985</v>
      </c>
      <c r="E10" s="1303">
        <v>8</v>
      </c>
      <c r="F10" s="1304">
        <v>5.9701492537313425E-2</v>
      </c>
      <c r="G10" s="1303">
        <v>16</v>
      </c>
      <c r="H10" s="1304">
        <v>0.11940298507462685</v>
      </c>
      <c r="I10" s="1303">
        <v>1</v>
      </c>
      <c r="J10" s="1305">
        <v>7.4626865671641781E-3</v>
      </c>
      <c r="K10" s="1303">
        <v>95</v>
      </c>
      <c r="L10" s="1304">
        <v>0.70895522388059706</v>
      </c>
      <c r="M10" s="1297"/>
    </row>
    <row r="11" spans="1:13" ht="48">
      <c r="A11" s="1908"/>
      <c r="B11" s="1302" t="s">
        <v>17</v>
      </c>
      <c r="C11" s="1303">
        <v>12</v>
      </c>
      <c r="D11" s="1304">
        <v>9.9173553719008267E-2</v>
      </c>
      <c r="E11" s="1303">
        <v>15</v>
      </c>
      <c r="F11" s="1304">
        <v>0.12396694214876033</v>
      </c>
      <c r="G11" s="1303">
        <v>35</v>
      </c>
      <c r="H11" s="1304">
        <v>0.28925619834710742</v>
      </c>
      <c r="I11" s="1303">
        <v>2</v>
      </c>
      <c r="J11" s="1304">
        <v>1.6528925619834711E-2</v>
      </c>
      <c r="K11" s="1303">
        <v>57</v>
      </c>
      <c r="L11" s="1304">
        <v>0.47107438016528924</v>
      </c>
      <c r="M11" s="1297"/>
    </row>
    <row r="12" spans="1:13" ht="24">
      <c r="A12" s="1908"/>
      <c r="B12" s="1302" t="s">
        <v>18</v>
      </c>
      <c r="C12" s="1303">
        <v>4</v>
      </c>
      <c r="D12" s="1304">
        <v>3.6036036036036036E-2</v>
      </c>
      <c r="E12" s="1303">
        <v>13</v>
      </c>
      <c r="F12" s="1304">
        <v>0.11711711711711711</v>
      </c>
      <c r="G12" s="1303">
        <v>42</v>
      </c>
      <c r="H12" s="1304">
        <v>0.3783783783783784</v>
      </c>
      <c r="I12" s="1303">
        <v>2</v>
      </c>
      <c r="J12" s="1304">
        <v>1.8018018018018018E-2</v>
      </c>
      <c r="K12" s="1303">
        <v>50</v>
      </c>
      <c r="L12" s="1304">
        <v>0.45045045045045046</v>
      </c>
      <c r="M12" s="1297"/>
    </row>
    <row r="13" spans="1:13">
      <c r="A13" s="1908" t="s">
        <v>525</v>
      </c>
      <c r="B13" s="1302" t="s">
        <v>223</v>
      </c>
      <c r="C13" s="1303">
        <v>28</v>
      </c>
      <c r="D13" s="1304">
        <v>0.13270142180094788</v>
      </c>
      <c r="E13" s="1303">
        <v>21</v>
      </c>
      <c r="F13" s="1304">
        <v>9.9526066350710901E-2</v>
      </c>
      <c r="G13" s="1303">
        <v>67</v>
      </c>
      <c r="H13" s="1304">
        <v>0.31753554502369669</v>
      </c>
      <c r="I13" s="1303">
        <v>0</v>
      </c>
      <c r="J13" s="1304">
        <v>0</v>
      </c>
      <c r="K13" s="1303">
        <v>95</v>
      </c>
      <c r="L13" s="1304">
        <v>0.45023696682464454</v>
      </c>
      <c r="M13" s="1297"/>
    </row>
    <row r="14" spans="1:13">
      <c r="A14" s="1908"/>
      <c r="B14" s="1302" t="s">
        <v>27</v>
      </c>
      <c r="C14" s="1303">
        <v>18</v>
      </c>
      <c r="D14" s="1304">
        <v>0.10975609756097562</v>
      </c>
      <c r="E14" s="1303">
        <v>6</v>
      </c>
      <c r="F14" s="1304">
        <v>3.6585365853658534E-2</v>
      </c>
      <c r="G14" s="1303">
        <v>16</v>
      </c>
      <c r="H14" s="1304">
        <v>9.7560975609756101E-2</v>
      </c>
      <c r="I14" s="1303">
        <v>3</v>
      </c>
      <c r="J14" s="1304">
        <v>1.8292682926829267E-2</v>
      </c>
      <c r="K14" s="1303">
        <v>121</v>
      </c>
      <c r="L14" s="1304">
        <v>0.73780487804878048</v>
      </c>
      <c r="M14" s="1297"/>
    </row>
    <row r="15" spans="1:13">
      <c r="A15" s="1908"/>
      <c r="B15" s="1302" t="s">
        <v>526</v>
      </c>
      <c r="C15" s="1303">
        <v>1</v>
      </c>
      <c r="D15" s="1304">
        <v>2.1276595744680851E-2</v>
      </c>
      <c r="E15" s="1303">
        <v>3</v>
      </c>
      <c r="F15" s="1304">
        <v>6.3829787234042548E-2</v>
      </c>
      <c r="G15" s="1303">
        <v>12</v>
      </c>
      <c r="H15" s="1304">
        <v>0.25531914893617019</v>
      </c>
      <c r="I15" s="1303">
        <v>2</v>
      </c>
      <c r="J15" s="1304">
        <v>4.2553191489361701E-2</v>
      </c>
      <c r="K15" s="1303">
        <v>29</v>
      </c>
      <c r="L15" s="1304">
        <v>0.61702127659574468</v>
      </c>
      <c r="M15" s="1297"/>
    </row>
    <row r="16" spans="1:13">
      <c r="A16" s="1908"/>
      <c r="B16" s="1302" t="s">
        <v>527</v>
      </c>
      <c r="C16" s="1303">
        <v>0</v>
      </c>
      <c r="D16" s="1304">
        <v>0</v>
      </c>
      <c r="E16" s="1303">
        <v>6</v>
      </c>
      <c r="F16" s="1304">
        <v>0.66666666666666652</v>
      </c>
      <c r="G16" s="1303">
        <v>1</v>
      </c>
      <c r="H16" s="1304">
        <v>0.1111111111111111</v>
      </c>
      <c r="I16" s="1303">
        <v>0</v>
      </c>
      <c r="J16" s="1304">
        <v>0</v>
      </c>
      <c r="K16" s="1303">
        <v>2</v>
      </c>
      <c r="L16" s="1304">
        <v>0.22222222222222221</v>
      </c>
      <c r="M16" s="1297"/>
    </row>
    <row r="17" spans="1:29">
      <c r="A17" s="1908" t="s">
        <v>24</v>
      </c>
      <c r="B17" s="1302" t="s">
        <v>27</v>
      </c>
      <c r="C17" s="1303">
        <v>46</v>
      </c>
      <c r="D17" s="1304">
        <v>0.12637362637362637</v>
      </c>
      <c r="E17" s="1303">
        <v>26</v>
      </c>
      <c r="F17" s="1304">
        <v>7.1428571428571425E-2</v>
      </c>
      <c r="G17" s="1303">
        <v>82</v>
      </c>
      <c r="H17" s="1304">
        <v>0.22527472527472528</v>
      </c>
      <c r="I17" s="1303">
        <v>3</v>
      </c>
      <c r="J17" s="1305">
        <v>8.241758241758242E-3</v>
      </c>
      <c r="K17" s="1303">
        <v>207</v>
      </c>
      <c r="L17" s="1304">
        <v>0.56868131868131866</v>
      </c>
      <c r="M17" s="1297"/>
    </row>
    <row r="18" spans="1:29">
      <c r="A18" s="1908"/>
      <c r="B18" s="1302" t="s">
        <v>26</v>
      </c>
      <c r="C18" s="1303">
        <v>1</v>
      </c>
      <c r="D18" s="1304">
        <v>0.02</v>
      </c>
      <c r="E18" s="1303">
        <v>3</v>
      </c>
      <c r="F18" s="1304">
        <v>0.06</v>
      </c>
      <c r="G18" s="1303">
        <v>14</v>
      </c>
      <c r="H18" s="1304">
        <v>0.28000000000000003</v>
      </c>
      <c r="I18" s="1303">
        <v>1</v>
      </c>
      <c r="J18" s="1304">
        <v>0.02</v>
      </c>
      <c r="K18" s="1303">
        <v>31</v>
      </c>
      <c r="L18" s="1304">
        <v>0.62</v>
      </c>
      <c r="M18" s="1297"/>
    </row>
    <row r="19" spans="1:29">
      <c r="A19" s="1908"/>
      <c r="B19" s="1302" t="s">
        <v>25</v>
      </c>
      <c r="C19" s="1303">
        <v>0</v>
      </c>
      <c r="D19" s="1304">
        <v>0</v>
      </c>
      <c r="E19" s="1303">
        <v>7</v>
      </c>
      <c r="F19" s="1304">
        <v>0.35</v>
      </c>
      <c r="G19" s="1303">
        <v>1</v>
      </c>
      <c r="H19" s="1304">
        <v>0.05</v>
      </c>
      <c r="I19" s="1303">
        <v>1</v>
      </c>
      <c r="J19" s="1304">
        <v>0.05</v>
      </c>
      <c r="K19" s="1303">
        <v>11</v>
      </c>
      <c r="L19" s="1304">
        <v>0.55000000000000004</v>
      </c>
      <c r="M19" s="1297"/>
    </row>
    <row r="20" spans="1:29">
      <c r="A20" s="1908" t="s">
        <v>522</v>
      </c>
      <c r="B20" s="1302" t="s">
        <v>29</v>
      </c>
      <c r="C20" s="1303">
        <v>17</v>
      </c>
      <c r="D20" s="1304">
        <v>8.2125603864734303E-2</v>
      </c>
      <c r="E20" s="1303">
        <v>14</v>
      </c>
      <c r="F20" s="1304">
        <v>6.7632850241545889E-2</v>
      </c>
      <c r="G20" s="1303">
        <v>71</v>
      </c>
      <c r="H20" s="1304">
        <v>0.34299516908212557</v>
      </c>
      <c r="I20" s="1303">
        <v>2</v>
      </c>
      <c r="J20" s="1305">
        <v>9.6618357487922701E-3</v>
      </c>
      <c r="K20" s="1303">
        <v>103</v>
      </c>
      <c r="L20" s="1304">
        <v>0.49758454106280192</v>
      </c>
      <c r="M20" s="1297"/>
      <c r="R20" s="1311"/>
      <c r="S20" s="1311"/>
      <c r="T20" s="1311"/>
      <c r="U20" s="1311"/>
    </row>
    <row r="21" spans="1:29">
      <c r="A21" s="1908"/>
      <c r="B21" s="1302" t="s">
        <v>30</v>
      </c>
      <c r="C21" s="1303">
        <v>0</v>
      </c>
      <c r="D21" s="1304">
        <v>0</v>
      </c>
      <c r="E21" s="1303">
        <v>9</v>
      </c>
      <c r="F21" s="1304">
        <v>0.5625</v>
      </c>
      <c r="G21" s="1303">
        <v>1</v>
      </c>
      <c r="H21" s="1304">
        <v>6.25E-2</v>
      </c>
      <c r="I21" s="1303">
        <v>1</v>
      </c>
      <c r="J21" s="1304">
        <v>6.25E-2</v>
      </c>
      <c r="K21" s="1303">
        <v>5</v>
      </c>
      <c r="L21" s="1304">
        <v>0.3125</v>
      </c>
      <c r="M21" s="1297"/>
      <c r="Q21" s="1309"/>
      <c r="R21" s="1311"/>
      <c r="S21" s="1311"/>
      <c r="T21" s="1311"/>
      <c r="U21" s="1311"/>
    </row>
    <row r="22" spans="1:29" ht="120">
      <c r="A22" s="1908"/>
      <c r="B22" s="1302" t="s">
        <v>31</v>
      </c>
      <c r="C22" s="1303">
        <v>30</v>
      </c>
      <c r="D22" s="1304">
        <v>0.14218009478672985</v>
      </c>
      <c r="E22" s="1303">
        <v>13</v>
      </c>
      <c r="F22" s="1304">
        <v>6.1611374407582936E-2</v>
      </c>
      <c r="G22" s="1303">
        <v>25</v>
      </c>
      <c r="H22" s="1304">
        <v>0.11848341232227488</v>
      </c>
      <c r="I22" s="1303">
        <v>2</v>
      </c>
      <c r="J22" s="1305">
        <v>9.4786729857819912E-3</v>
      </c>
      <c r="K22" s="1303">
        <v>141</v>
      </c>
      <c r="L22" s="1304">
        <v>0.66824644549763035</v>
      </c>
      <c r="M22" s="1297"/>
      <c r="Q22" s="1423"/>
      <c r="R22" s="1424" t="s">
        <v>369</v>
      </c>
      <c r="S22" s="1424" t="s">
        <v>1607</v>
      </c>
      <c r="T22" s="1424" t="s">
        <v>1626</v>
      </c>
      <c r="U22" s="1424" t="s">
        <v>1608</v>
      </c>
      <c r="V22" s="231"/>
      <c r="X22" s="231"/>
      <c r="Y22" s="1427" t="str">
        <f>R22</f>
        <v>Südtirol | Alto Adige</v>
      </c>
      <c r="Z22" s="1427" t="s">
        <v>1627</v>
      </c>
      <c r="AA22" s="1427" t="str">
        <f t="shared" ref="AA22:AB22" si="0">T22</f>
        <v>DACH-Staaten | Paesi tedescofoni</v>
      </c>
      <c r="AB22" s="1427" t="str">
        <f t="shared" si="0"/>
        <v>Ausland ohne DACH | Estero senza paesi tedescofoni</v>
      </c>
    </row>
    <row r="23" spans="1:29" ht="30">
      <c r="A23" s="1908" t="s">
        <v>523</v>
      </c>
      <c r="B23" s="1302" t="s">
        <v>33</v>
      </c>
      <c r="C23" s="1303">
        <v>28</v>
      </c>
      <c r="D23" s="1304">
        <v>0.1761006289308176</v>
      </c>
      <c r="E23" s="1303">
        <v>30</v>
      </c>
      <c r="F23" s="1304">
        <v>0.18867924528301888</v>
      </c>
      <c r="G23" s="1303">
        <v>9</v>
      </c>
      <c r="H23" s="1304">
        <v>5.6603773584905669E-2</v>
      </c>
      <c r="I23" s="1303">
        <v>1</v>
      </c>
      <c r="J23" s="1305">
        <v>6.2893081761006301E-3</v>
      </c>
      <c r="K23" s="1303">
        <v>91</v>
      </c>
      <c r="L23" s="1304">
        <v>0.57232704402515722</v>
      </c>
      <c r="M23" s="1297"/>
      <c r="Q23" s="1425" t="s">
        <v>1474</v>
      </c>
      <c r="R23" s="1426">
        <v>123</v>
      </c>
      <c r="S23" s="1426">
        <v>67</v>
      </c>
      <c r="T23" s="1426">
        <v>26</v>
      </c>
      <c r="U23" s="1426">
        <v>29</v>
      </c>
      <c r="V23" s="1426">
        <v>245</v>
      </c>
      <c r="W23" s="1318"/>
      <c r="X23" s="382" t="str">
        <f>Q23</f>
        <v>Wirtschaftswissenschaften
Economia (N=249)</v>
      </c>
      <c r="Y23" s="1428">
        <f>(R23/$V$23)*100</f>
        <v>50.204081632653065</v>
      </c>
      <c r="Z23" s="1428">
        <f t="shared" ref="Z23:AB23" si="1">(S23/$V$23)*100</f>
        <v>27.346938775510203</v>
      </c>
      <c r="AA23" s="1428">
        <f t="shared" si="1"/>
        <v>10.612244897959183</v>
      </c>
      <c r="AB23" s="1428">
        <f t="shared" si="1"/>
        <v>11.836734693877551</v>
      </c>
    </row>
    <row r="24" spans="1:29" ht="30">
      <c r="A24" s="1908"/>
      <c r="B24" s="1302" t="s">
        <v>34</v>
      </c>
      <c r="C24" s="1303">
        <v>19</v>
      </c>
      <c r="D24" s="1304">
        <v>6.985294117647059E-2</v>
      </c>
      <c r="E24" s="1303">
        <v>6</v>
      </c>
      <c r="F24" s="1304">
        <v>2.2058823529411766E-2</v>
      </c>
      <c r="G24" s="1303">
        <v>87</v>
      </c>
      <c r="H24" s="1304">
        <v>0.31985294117647056</v>
      </c>
      <c r="I24" s="1303">
        <v>4</v>
      </c>
      <c r="J24" s="1304">
        <v>1.4705882352941175E-2</v>
      </c>
      <c r="K24" s="1303">
        <v>156</v>
      </c>
      <c r="L24" s="1304">
        <v>0.57352941176470584</v>
      </c>
      <c r="M24" s="1297"/>
      <c r="Q24" s="1425" t="s">
        <v>1475</v>
      </c>
      <c r="R24" s="1426">
        <v>82</v>
      </c>
      <c r="S24" s="1426">
        <v>10</v>
      </c>
      <c r="T24" s="1426">
        <v>3</v>
      </c>
      <c r="U24" s="1426">
        <v>2</v>
      </c>
      <c r="V24" s="1426">
        <v>97</v>
      </c>
      <c r="W24" s="1318"/>
      <c r="X24" s="382" t="str">
        <f t="shared" ref="X24:X27" si="2">Q24</f>
        <v>Bildungswissenschaften (*)
Scienze della formazione (*) (N=97)</v>
      </c>
      <c r="Y24" s="1428">
        <f>(R24/$V$24)*100</f>
        <v>84.536082474226802</v>
      </c>
      <c r="Z24" s="1428">
        <f t="shared" ref="Z24:AB24" si="3">(S24/$V$24)*100</f>
        <v>10.309278350515463</v>
      </c>
      <c r="AA24" s="1428">
        <f t="shared" si="3"/>
        <v>3.0927835051546393</v>
      </c>
      <c r="AB24" s="1428">
        <f t="shared" si="3"/>
        <v>2.0618556701030926</v>
      </c>
    </row>
    <row r="25" spans="1:29" ht="36">
      <c r="A25" s="1908" t="s">
        <v>517</v>
      </c>
      <c r="B25" s="1302" t="s">
        <v>36</v>
      </c>
      <c r="C25" s="1303">
        <v>9</v>
      </c>
      <c r="D25" s="1304">
        <v>0.10465116279069768</v>
      </c>
      <c r="E25" s="1303">
        <v>2</v>
      </c>
      <c r="F25" s="1304">
        <v>2.3255813953488372E-2</v>
      </c>
      <c r="G25" s="1303">
        <v>9</v>
      </c>
      <c r="H25" s="1304">
        <v>0.10465116279069768</v>
      </c>
      <c r="I25" s="1303">
        <v>0</v>
      </c>
      <c r="J25" s="1304">
        <v>0</v>
      </c>
      <c r="K25" s="1303">
        <v>66</v>
      </c>
      <c r="L25" s="1304">
        <v>0.76744186046511631</v>
      </c>
      <c r="M25" s="1297"/>
      <c r="Q25" s="1425" t="s">
        <v>1476</v>
      </c>
      <c r="R25" s="1426">
        <v>32</v>
      </c>
      <c r="S25" s="1426">
        <v>9</v>
      </c>
      <c r="T25" s="1426">
        <v>3</v>
      </c>
      <c r="U25" s="1426">
        <v>2</v>
      </c>
      <c r="V25" s="1426">
        <v>46</v>
      </c>
      <c r="W25" s="1318"/>
      <c r="X25" s="382" t="str">
        <f t="shared" si="2"/>
        <v>Naturwissenschaften und Technik
Scienze e tecnologie (N=47)</v>
      </c>
      <c r="Y25" s="1428">
        <f>(R25/$V$25)*100</f>
        <v>69.565217391304344</v>
      </c>
      <c r="Z25" s="1428">
        <f t="shared" ref="Z25:AB25" si="4">(S25/$V$25)*100</f>
        <v>19.565217391304348</v>
      </c>
      <c r="AA25" s="1428">
        <f t="shared" si="4"/>
        <v>6.5217391304347823</v>
      </c>
      <c r="AB25" s="1428">
        <f t="shared" si="4"/>
        <v>4.3478260869565215</v>
      </c>
    </row>
    <row r="26" spans="1:29" ht="60">
      <c r="A26" s="1908"/>
      <c r="B26" s="1302" t="s">
        <v>37</v>
      </c>
      <c r="C26" s="1303">
        <v>4</v>
      </c>
      <c r="D26" s="1304">
        <v>8.3333333333333315E-2</v>
      </c>
      <c r="E26" s="1303">
        <v>2</v>
      </c>
      <c r="F26" s="1304">
        <v>4.1666666666666657E-2</v>
      </c>
      <c r="G26" s="1303">
        <v>4</v>
      </c>
      <c r="H26" s="1304">
        <v>8.3333333333333315E-2</v>
      </c>
      <c r="I26" s="1303">
        <v>0</v>
      </c>
      <c r="J26" s="1304">
        <v>0</v>
      </c>
      <c r="K26" s="1303">
        <v>38</v>
      </c>
      <c r="L26" s="1304">
        <v>0.79166666666666652</v>
      </c>
      <c r="M26" s="1297"/>
      <c r="Q26" s="1425" t="s">
        <v>1609</v>
      </c>
      <c r="R26" s="1426">
        <v>30</v>
      </c>
      <c r="S26" s="1426">
        <v>4</v>
      </c>
      <c r="T26" s="1426">
        <v>1</v>
      </c>
      <c r="U26" s="1426">
        <v>0</v>
      </c>
      <c r="V26" s="1426">
        <v>35</v>
      </c>
      <c r="W26" s="1318"/>
      <c r="X26" s="382" t="str">
        <f t="shared" si="2"/>
        <v>Informatik
Informatica (N=36)</v>
      </c>
      <c r="Y26" s="1428">
        <f>(R26/$V$26)*100</f>
        <v>85.714285714285708</v>
      </c>
      <c r="Z26" s="1428">
        <f t="shared" ref="Z26:AB26" si="5">(S26/$V$26)*100</f>
        <v>11.428571428571429</v>
      </c>
      <c r="AA26" s="1428">
        <f t="shared" si="5"/>
        <v>2.8571428571428572</v>
      </c>
      <c r="AB26" s="1428">
        <f t="shared" si="5"/>
        <v>0</v>
      </c>
    </row>
    <row r="27" spans="1:29" ht="36">
      <c r="A27" s="1908"/>
      <c r="B27" s="1302" t="s">
        <v>38</v>
      </c>
      <c r="C27" s="1303">
        <v>1</v>
      </c>
      <c r="D27" s="1304">
        <v>4.1666666666666657E-2</v>
      </c>
      <c r="E27" s="1303">
        <v>2</v>
      </c>
      <c r="F27" s="1304">
        <v>8.3333333333333315E-2</v>
      </c>
      <c r="G27" s="1303">
        <v>2</v>
      </c>
      <c r="H27" s="1304">
        <v>8.3333333333333315E-2</v>
      </c>
      <c r="I27" s="1303">
        <v>1</v>
      </c>
      <c r="J27" s="1304">
        <v>4.1666666666666657E-2</v>
      </c>
      <c r="K27" s="1303">
        <v>18</v>
      </c>
      <c r="L27" s="1304">
        <v>0.75</v>
      </c>
      <c r="M27" s="1297"/>
      <c r="Q27" s="1425" t="s">
        <v>1478</v>
      </c>
      <c r="R27" s="1426">
        <v>4</v>
      </c>
      <c r="S27" s="1426">
        <v>0</v>
      </c>
      <c r="T27" s="1426">
        <v>0</v>
      </c>
      <c r="U27" s="1426">
        <v>1</v>
      </c>
      <c r="V27" s="1426">
        <v>5</v>
      </c>
      <c r="W27" s="1318"/>
      <c r="X27" s="382" t="str">
        <f t="shared" si="2"/>
        <v>Design und Künste
Design e arti (N=5)</v>
      </c>
      <c r="Y27" s="1428">
        <f>(R27/$V$27)*100</f>
        <v>80</v>
      </c>
      <c r="Z27" s="1428">
        <f t="shared" ref="Z27:AB27" si="6">(S27/$V$27)*100</f>
        <v>0</v>
      </c>
      <c r="AA27" s="1428">
        <f t="shared" si="6"/>
        <v>0</v>
      </c>
      <c r="AB27" s="1428">
        <f t="shared" si="6"/>
        <v>20</v>
      </c>
    </row>
    <row r="28" spans="1:29">
      <c r="A28" s="1908"/>
      <c r="B28" s="1302" t="s">
        <v>39</v>
      </c>
      <c r="C28" s="1303">
        <v>33</v>
      </c>
      <c r="D28" s="1304">
        <v>0.11956521739130435</v>
      </c>
      <c r="E28" s="1303">
        <v>30</v>
      </c>
      <c r="F28" s="1304">
        <v>0.10869565217391304</v>
      </c>
      <c r="G28" s="1303">
        <v>82</v>
      </c>
      <c r="H28" s="1304">
        <v>0.29710144927536231</v>
      </c>
      <c r="I28" s="1303">
        <v>4</v>
      </c>
      <c r="J28" s="1304">
        <v>1.4492753623188406E-2</v>
      </c>
      <c r="K28" s="1303">
        <v>127</v>
      </c>
      <c r="L28" s="1304">
        <v>0.46014492753623187</v>
      </c>
      <c r="M28" s="1297"/>
      <c r="Q28" t="s">
        <v>463</v>
      </c>
      <c r="R28" s="262"/>
      <c r="S28" s="262"/>
      <c r="T28" s="262"/>
      <c r="U28" s="262"/>
    </row>
    <row r="29" spans="1:29">
      <c r="A29" s="1908"/>
      <c r="B29" s="1302" t="s">
        <v>518</v>
      </c>
      <c r="C29" s="1303">
        <v>47</v>
      </c>
      <c r="D29" s="1304">
        <v>0.10829493087557603</v>
      </c>
      <c r="E29" s="1303">
        <v>36</v>
      </c>
      <c r="F29" s="1304">
        <v>8.294930875576037E-2</v>
      </c>
      <c r="G29" s="1303">
        <v>97</v>
      </c>
      <c r="H29" s="1304">
        <v>0.22350230414746544</v>
      </c>
      <c r="I29" s="1303">
        <v>5</v>
      </c>
      <c r="J29" s="1304">
        <v>1.1520737327188941E-2</v>
      </c>
      <c r="K29" s="1303">
        <v>249</v>
      </c>
      <c r="L29" s="1304">
        <v>0.57373271889400923</v>
      </c>
      <c r="M29" s="1297"/>
      <c r="W29" s="1313"/>
    </row>
    <row r="30" spans="1:29" ht="24">
      <c r="A30" s="1908" t="s">
        <v>524</v>
      </c>
      <c r="B30" s="1302" t="s">
        <v>40</v>
      </c>
      <c r="C30" s="1303">
        <v>10</v>
      </c>
      <c r="D30" s="1304">
        <v>5.9880239520958084E-2</v>
      </c>
      <c r="E30" s="1303">
        <v>18</v>
      </c>
      <c r="F30" s="1304">
        <v>0.10778443113772455</v>
      </c>
      <c r="G30" s="1303">
        <v>31</v>
      </c>
      <c r="H30" s="1304">
        <v>0.18562874251497002</v>
      </c>
      <c r="I30" s="1303">
        <v>5</v>
      </c>
      <c r="J30" s="1304">
        <v>2.9940119760479042E-2</v>
      </c>
      <c r="K30" s="1303">
        <v>103</v>
      </c>
      <c r="L30" s="1304">
        <v>0.61676646706586824</v>
      </c>
      <c r="M30" s="1297"/>
      <c r="P30" s="324"/>
      <c r="Q30" s="324"/>
      <c r="R30" s="324"/>
      <c r="S30" s="324"/>
      <c r="T30" s="324"/>
      <c r="U30" s="324"/>
      <c r="V30" s="324"/>
      <c r="W30" s="324"/>
      <c r="X30" s="324"/>
      <c r="Y30" s="324"/>
      <c r="Z30" s="324"/>
      <c r="AA30" s="324"/>
      <c r="AB30" s="324"/>
      <c r="AC30" s="324"/>
    </row>
    <row r="31" spans="1:29" ht="25.5" customHeight="1">
      <c r="A31" s="1908"/>
      <c r="B31" s="1302" t="s">
        <v>41</v>
      </c>
      <c r="C31" s="1303">
        <v>18</v>
      </c>
      <c r="D31" s="1304">
        <v>0.13138686131386862</v>
      </c>
      <c r="E31" s="1303">
        <v>11</v>
      </c>
      <c r="F31" s="1304">
        <v>8.0291970802919707E-2</v>
      </c>
      <c r="G31" s="1303">
        <v>41</v>
      </c>
      <c r="H31" s="1304">
        <v>0.29927007299270075</v>
      </c>
      <c r="I31" s="1303">
        <v>0</v>
      </c>
      <c r="J31" s="1304">
        <v>0</v>
      </c>
      <c r="K31" s="1303">
        <v>67</v>
      </c>
      <c r="L31" s="1304">
        <v>0.48905109489051102</v>
      </c>
      <c r="M31" s="1297"/>
      <c r="P31" s="1910"/>
      <c r="Q31" s="1910"/>
      <c r="R31" s="1906"/>
      <c r="S31" s="1906"/>
      <c r="T31" s="1906"/>
      <c r="U31" s="1906"/>
      <c r="V31" s="1906"/>
      <c r="W31" s="1906"/>
      <c r="X31" s="1906"/>
      <c r="Y31" s="1906"/>
      <c r="Z31" s="1906"/>
      <c r="AA31" s="1906"/>
      <c r="AB31" s="1906"/>
      <c r="AC31" s="1906"/>
    </row>
    <row r="32" spans="1:29" ht="36">
      <c r="A32" s="1908"/>
      <c r="B32" s="1302" t="s">
        <v>42</v>
      </c>
      <c r="C32" s="1303">
        <v>19</v>
      </c>
      <c r="D32" s="1304">
        <v>0.1484375</v>
      </c>
      <c r="E32" s="1303">
        <v>7</v>
      </c>
      <c r="F32" s="1304">
        <v>5.46875E-2</v>
      </c>
      <c r="G32" s="1303">
        <v>24</v>
      </c>
      <c r="H32" s="1304">
        <v>0.1875</v>
      </c>
      <c r="I32" s="1303">
        <v>0</v>
      </c>
      <c r="J32" s="1304">
        <v>0</v>
      </c>
      <c r="K32" s="1303">
        <v>78</v>
      </c>
      <c r="L32" s="1304">
        <v>0.609375</v>
      </c>
      <c r="M32" s="1297"/>
      <c r="P32" s="1910"/>
      <c r="Q32" s="1910"/>
      <c r="R32" s="1906"/>
      <c r="S32" s="1906"/>
      <c r="T32" s="1906"/>
      <c r="U32" s="1906"/>
      <c r="V32" s="1906"/>
      <c r="W32" s="1906"/>
      <c r="X32" s="1906"/>
      <c r="Y32" s="1906"/>
      <c r="Z32" s="1906"/>
      <c r="AA32" s="1906"/>
      <c r="AB32" s="1906"/>
      <c r="AC32" s="1319"/>
    </row>
    <row r="33" spans="1:29" ht="15.75" thickBot="1">
      <c r="A33" s="1909" t="s">
        <v>392</v>
      </c>
      <c r="B33" s="1909"/>
      <c r="C33" s="1306">
        <v>47</v>
      </c>
      <c r="D33" s="1307">
        <v>0.10829493087557603</v>
      </c>
      <c r="E33" s="1306">
        <v>36</v>
      </c>
      <c r="F33" s="1307">
        <v>8.294930875576037E-2</v>
      </c>
      <c r="G33" s="1306">
        <v>97</v>
      </c>
      <c r="H33" s="1307">
        <v>0.22350230414746544</v>
      </c>
      <c r="I33" s="1306">
        <v>5</v>
      </c>
      <c r="J33" s="1307">
        <v>1.1520737327188941E-2</v>
      </c>
      <c r="K33" s="1306">
        <v>249</v>
      </c>
      <c r="L33" s="1307">
        <v>0.57373271889400923</v>
      </c>
      <c r="M33" s="1297"/>
      <c r="P33" s="1910"/>
      <c r="Q33" s="1910"/>
      <c r="R33" s="1319"/>
      <c r="S33" s="1319"/>
      <c r="T33" s="1319"/>
      <c r="U33" s="1319"/>
      <c r="V33" s="1319"/>
      <c r="W33" s="1319"/>
      <c r="X33" s="1319"/>
      <c r="Y33" s="1319"/>
      <c r="Z33" s="1319"/>
      <c r="AA33" s="1319"/>
      <c r="AB33" s="1319"/>
      <c r="AC33" s="1319"/>
    </row>
    <row r="34" spans="1:29" ht="15.75" thickTop="1">
      <c r="P34" s="1907"/>
      <c r="Q34" s="1320"/>
      <c r="R34" s="1321"/>
      <c r="S34" s="1322"/>
      <c r="T34" s="1321"/>
      <c r="U34" s="1322"/>
      <c r="V34" s="1321"/>
      <c r="W34" s="1321"/>
      <c r="X34" s="1322"/>
      <c r="Y34" s="1321"/>
      <c r="Z34" s="1322"/>
      <c r="AA34" s="1321"/>
      <c r="AB34" s="1322"/>
      <c r="AC34" s="1321"/>
    </row>
    <row r="35" spans="1:29">
      <c r="P35" s="1907"/>
      <c r="Q35" s="1320"/>
      <c r="R35" s="1321"/>
      <c r="S35" s="1322"/>
      <c r="T35" s="1321"/>
      <c r="U35" s="1322"/>
      <c r="V35" s="1321"/>
      <c r="W35" s="1321"/>
      <c r="X35" s="1322"/>
      <c r="Y35" s="1321"/>
      <c r="Z35" s="1322"/>
      <c r="AA35" s="1321"/>
      <c r="AB35" s="1322"/>
      <c r="AC35" s="1321"/>
    </row>
    <row r="36" spans="1:29">
      <c r="P36" s="1907"/>
      <c r="Q36" s="1320"/>
      <c r="R36" s="1321"/>
      <c r="S36" s="1322"/>
      <c r="T36" s="1321"/>
      <c r="U36" s="1322"/>
      <c r="V36" s="1321"/>
      <c r="W36" s="1321"/>
      <c r="X36" s="1322"/>
      <c r="Y36" s="1321"/>
      <c r="Z36" s="1322"/>
      <c r="AA36" s="1321"/>
      <c r="AB36" s="1322"/>
      <c r="AC36" s="1321"/>
    </row>
    <row r="37" spans="1:29">
      <c r="P37" s="1907"/>
      <c r="Q37" s="1320"/>
      <c r="R37" s="1321"/>
      <c r="S37" s="1322"/>
      <c r="T37" s="1321"/>
      <c r="U37" s="1322"/>
      <c r="V37" s="1321"/>
      <c r="W37" s="1321"/>
      <c r="X37" s="1322"/>
      <c r="Y37" s="1321"/>
      <c r="Z37" s="1322"/>
      <c r="AA37" s="1321"/>
      <c r="AB37" s="1322"/>
      <c r="AC37" s="1321"/>
    </row>
    <row r="38" spans="1:29">
      <c r="P38" s="1907"/>
      <c r="Q38" s="1320"/>
      <c r="R38" s="1321"/>
      <c r="S38" s="1322"/>
      <c r="T38" s="1321"/>
      <c r="U38" s="1322"/>
      <c r="V38" s="1321"/>
      <c r="W38" s="1321"/>
      <c r="X38" s="1322"/>
      <c r="Y38" s="1321"/>
      <c r="Z38" s="1322"/>
      <c r="AA38" s="1321"/>
      <c r="AB38" s="1322"/>
      <c r="AC38" s="1321"/>
    </row>
    <row r="39" spans="1:29">
      <c r="P39" s="1907"/>
      <c r="Q39" s="1320"/>
      <c r="R39" s="1321"/>
      <c r="S39" s="1322"/>
      <c r="T39" s="1321"/>
      <c r="U39" s="1322"/>
      <c r="V39" s="1321"/>
      <c r="W39" s="1321"/>
      <c r="X39" s="1322"/>
      <c r="Y39" s="1321"/>
      <c r="Z39" s="1322"/>
      <c r="AA39" s="1321"/>
      <c r="AB39" s="1322"/>
      <c r="AC39" s="1321"/>
    </row>
    <row r="40" spans="1:29">
      <c r="P40" s="324"/>
      <c r="Q40" s="324"/>
      <c r="R40" s="324"/>
      <c r="S40" s="324"/>
      <c r="T40" s="324"/>
      <c r="U40" s="324"/>
      <c r="V40" s="324"/>
      <c r="W40" s="324"/>
      <c r="X40" s="324"/>
      <c r="Y40" s="324"/>
      <c r="Z40" s="324"/>
      <c r="AA40" s="324"/>
      <c r="AB40" s="324"/>
      <c r="AC40" s="324"/>
    </row>
    <row r="41" spans="1:29">
      <c r="P41" s="324"/>
      <c r="Q41" s="324"/>
      <c r="R41" s="324"/>
      <c r="S41" s="324"/>
      <c r="T41" s="324"/>
      <c r="U41" s="324"/>
      <c r="V41" s="324"/>
      <c r="W41" s="324"/>
      <c r="X41" s="324"/>
      <c r="Y41" s="324"/>
      <c r="Z41" s="324"/>
      <c r="AA41" s="324"/>
      <c r="AB41" s="324"/>
      <c r="AC41" s="324"/>
    </row>
    <row r="42" spans="1:29">
      <c r="P42" s="324"/>
      <c r="Q42" s="324"/>
      <c r="R42" s="324"/>
      <c r="S42" s="324"/>
      <c r="T42" s="324"/>
      <c r="U42" s="324"/>
      <c r="V42" s="324"/>
      <c r="W42" s="324"/>
      <c r="X42" s="324"/>
      <c r="Y42" s="324"/>
      <c r="Z42" s="324"/>
      <c r="AA42" s="324"/>
      <c r="AB42" s="324"/>
      <c r="AC42" s="324"/>
    </row>
  </sheetData>
  <mergeCells count="26">
    <mergeCell ref="A20:A22"/>
    <mergeCell ref="A1:L1"/>
    <mergeCell ref="A2:B4"/>
    <mergeCell ref="C2:L2"/>
    <mergeCell ref="C3:D3"/>
    <mergeCell ref="E3:F3"/>
    <mergeCell ref="G3:H3"/>
    <mergeCell ref="I3:J3"/>
    <mergeCell ref="K3:L3"/>
    <mergeCell ref="A5:A6"/>
    <mergeCell ref="A7:A8"/>
    <mergeCell ref="A9:A12"/>
    <mergeCell ref="A13:A16"/>
    <mergeCell ref="A17:A19"/>
    <mergeCell ref="P34:P39"/>
    <mergeCell ref="A23:A24"/>
    <mergeCell ref="A25:A29"/>
    <mergeCell ref="A30:A32"/>
    <mergeCell ref="A33:B33"/>
    <mergeCell ref="P31:Q33"/>
    <mergeCell ref="R32:S32"/>
    <mergeCell ref="T32:U32"/>
    <mergeCell ref="V32:X32"/>
    <mergeCell ref="Y32:Z32"/>
    <mergeCell ref="R31:AC31"/>
    <mergeCell ref="AA32:AB32"/>
  </mergeCell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4" tint="0.39997558519241921"/>
  </sheetPr>
  <dimension ref="A1:R77"/>
  <sheetViews>
    <sheetView zoomScale="55" zoomScaleNormal="55" workbookViewId="0">
      <selection activeCell="AF30" sqref="AF30"/>
    </sheetView>
  </sheetViews>
  <sheetFormatPr baseColWidth="10" defaultColWidth="9.140625" defaultRowHeight="15"/>
  <cols>
    <col min="1" max="1" width="24.140625" customWidth="1"/>
    <col min="2" max="14" width="11.5703125" customWidth="1"/>
    <col min="15" max="15" width="0" hidden="1" customWidth="1"/>
    <col min="16" max="16" width="30" hidden="1" customWidth="1"/>
    <col min="17" max="21" width="0" hidden="1" customWidth="1"/>
  </cols>
  <sheetData>
    <row r="1" spans="1:18" ht="18" customHeight="1" thickBot="1">
      <c r="A1" s="2735" t="s">
        <v>177</v>
      </c>
      <c r="B1" s="2735"/>
      <c r="C1" s="2735"/>
      <c r="D1" s="2735"/>
      <c r="E1" s="2735"/>
      <c r="F1" s="2735"/>
      <c r="G1" s="2735"/>
      <c r="H1" s="2735"/>
      <c r="I1" s="2735"/>
      <c r="J1" s="2735"/>
      <c r="K1" s="2735"/>
      <c r="L1" s="2735"/>
      <c r="M1" s="2735"/>
      <c r="N1" s="2735"/>
      <c r="R1" s="1313"/>
    </row>
    <row r="2" spans="1:18" ht="15" customHeight="1" thickTop="1">
      <c r="A2" s="2736"/>
      <c r="B2" s="2737"/>
      <c r="C2" s="2742" t="s">
        <v>178</v>
      </c>
      <c r="D2" s="2743"/>
      <c r="E2" s="2743"/>
      <c r="F2" s="2743"/>
      <c r="G2" s="2743"/>
      <c r="H2" s="2743"/>
      <c r="I2" s="2743"/>
      <c r="J2" s="2743"/>
      <c r="K2" s="2743"/>
      <c r="L2" s="2743"/>
      <c r="M2" s="2743"/>
      <c r="N2" s="2744"/>
    </row>
    <row r="3" spans="1:18" ht="27.95" customHeight="1">
      <c r="A3" s="2738"/>
      <c r="B3" s="2739"/>
      <c r="C3" s="2745" t="s">
        <v>179</v>
      </c>
      <c r="D3" s="2746"/>
      <c r="E3" s="2746" t="s">
        <v>180</v>
      </c>
      <c r="F3" s="2746"/>
      <c r="G3" s="2746" t="s">
        <v>246</v>
      </c>
      <c r="H3" s="2746"/>
      <c r="I3" s="2746" t="s">
        <v>25</v>
      </c>
      <c r="J3" s="2746"/>
      <c r="K3" s="2746" t="s">
        <v>181</v>
      </c>
      <c r="L3" s="2746"/>
      <c r="M3" s="2746" t="s">
        <v>238</v>
      </c>
      <c r="N3" s="2747"/>
      <c r="P3" s="339" t="s">
        <v>1589</v>
      </c>
      <c r="Q3" s="1363">
        <v>56.1</v>
      </c>
    </row>
    <row r="4" spans="1:18" ht="15" customHeight="1" thickBot="1">
      <c r="A4" s="2740"/>
      <c r="B4" s="2741"/>
      <c r="C4" s="122" t="s">
        <v>239</v>
      </c>
      <c r="D4" s="123" t="s">
        <v>240</v>
      </c>
      <c r="E4" s="123" t="s">
        <v>239</v>
      </c>
      <c r="F4" s="123" t="s">
        <v>240</v>
      </c>
      <c r="G4" s="123" t="s">
        <v>239</v>
      </c>
      <c r="H4" s="123" t="s">
        <v>240</v>
      </c>
      <c r="I4" s="123" t="s">
        <v>239</v>
      </c>
      <c r="J4" s="123" t="s">
        <v>240</v>
      </c>
      <c r="K4" s="123" t="s">
        <v>239</v>
      </c>
      <c r="L4" s="123" t="s">
        <v>240</v>
      </c>
      <c r="M4" s="123" t="s">
        <v>239</v>
      </c>
      <c r="N4" s="124" t="s">
        <v>240</v>
      </c>
      <c r="P4" s="340" t="s">
        <v>1591</v>
      </c>
      <c r="Q4" s="1364">
        <v>15.8</v>
      </c>
    </row>
    <row r="5" spans="1:18" ht="15" customHeight="1" thickTop="1">
      <c r="A5" s="2733" t="s">
        <v>238</v>
      </c>
      <c r="B5" s="2734"/>
      <c r="C5" s="1115">
        <v>0.5611510791366906</v>
      </c>
      <c r="D5" s="1116">
        <v>78</v>
      </c>
      <c r="E5" s="1115">
        <v>0.11510791366906475</v>
      </c>
      <c r="F5" s="1116">
        <v>16</v>
      </c>
      <c r="G5" s="1115">
        <v>6.4748201438848921E-2</v>
      </c>
      <c r="H5" s="1116">
        <v>9</v>
      </c>
      <c r="I5" s="1115">
        <v>0.15827338129496402</v>
      </c>
      <c r="J5" s="1116">
        <v>22</v>
      </c>
      <c r="K5" s="1115">
        <v>0.10071942446043165</v>
      </c>
      <c r="L5" s="1116">
        <v>14</v>
      </c>
      <c r="M5" s="1115">
        <v>1</v>
      </c>
      <c r="N5" s="1116">
        <v>139</v>
      </c>
      <c r="P5" s="340" t="s">
        <v>1582</v>
      </c>
      <c r="Q5" s="1364">
        <v>11.5</v>
      </c>
    </row>
    <row r="6" spans="1:18" ht="36">
      <c r="A6" s="2731" t="s">
        <v>8</v>
      </c>
      <c r="B6" s="125" t="s">
        <v>253</v>
      </c>
      <c r="C6" s="1117">
        <v>0.5625</v>
      </c>
      <c r="D6" s="1118">
        <v>54</v>
      </c>
      <c r="E6" s="1117">
        <v>0.125</v>
      </c>
      <c r="F6" s="1118">
        <v>12</v>
      </c>
      <c r="G6" s="1117">
        <v>7.2916666666666671E-2</v>
      </c>
      <c r="H6" s="1118">
        <v>7</v>
      </c>
      <c r="I6" s="1117">
        <v>0.1875</v>
      </c>
      <c r="J6" s="1118">
        <v>18</v>
      </c>
      <c r="K6" s="1117">
        <v>5.2083333333333343E-2</v>
      </c>
      <c r="L6" s="1118">
        <v>5</v>
      </c>
      <c r="M6" s="1117">
        <v>1</v>
      </c>
      <c r="N6" s="1118">
        <v>96</v>
      </c>
      <c r="P6" s="340" t="s">
        <v>1592</v>
      </c>
      <c r="Q6" s="1364">
        <v>10.1</v>
      </c>
    </row>
    <row r="7" spans="1:18" ht="15" customHeight="1">
      <c r="A7" s="2731"/>
      <c r="B7" s="125" t="s">
        <v>254</v>
      </c>
      <c r="C7" s="1117">
        <v>0.625</v>
      </c>
      <c r="D7" s="1118">
        <v>15</v>
      </c>
      <c r="E7" s="1117">
        <v>0.125</v>
      </c>
      <c r="F7" s="1118">
        <v>3</v>
      </c>
      <c r="G7" s="1117">
        <v>4.1666666666666657E-2</v>
      </c>
      <c r="H7" s="1118">
        <v>1</v>
      </c>
      <c r="I7" s="1117">
        <v>0</v>
      </c>
      <c r="J7" s="1118">
        <v>0</v>
      </c>
      <c r="K7" s="1117">
        <v>0.20833333333333337</v>
      </c>
      <c r="L7" s="1118">
        <v>5</v>
      </c>
      <c r="M7" s="1117">
        <v>1</v>
      </c>
      <c r="N7" s="1118">
        <v>24</v>
      </c>
      <c r="P7" s="340" t="s">
        <v>1590</v>
      </c>
      <c r="Q7" s="1364">
        <v>6.5</v>
      </c>
    </row>
    <row r="8" spans="1:18" ht="15" customHeight="1">
      <c r="A8" s="2731"/>
      <c r="B8" s="125" t="s">
        <v>255</v>
      </c>
      <c r="C8" s="1117">
        <v>0.5</v>
      </c>
      <c r="D8" s="1118">
        <v>2</v>
      </c>
      <c r="E8" s="1117">
        <v>0.25</v>
      </c>
      <c r="F8" s="1118">
        <v>1</v>
      </c>
      <c r="G8" s="1117">
        <v>0</v>
      </c>
      <c r="H8" s="1118">
        <v>0</v>
      </c>
      <c r="I8" s="1117">
        <v>0</v>
      </c>
      <c r="J8" s="1118">
        <v>0</v>
      </c>
      <c r="K8" s="1117">
        <v>0.25</v>
      </c>
      <c r="L8" s="1118">
        <v>1</v>
      </c>
      <c r="M8" s="1117">
        <v>1</v>
      </c>
      <c r="N8" s="1118">
        <v>4</v>
      </c>
      <c r="P8" s="340" t="s">
        <v>238</v>
      </c>
      <c r="Q8" s="341"/>
    </row>
    <row r="9" spans="1:18" ht="15" customHeight="1">
      <c r="A9" s="2731"/>
      <c r="B9" s="125" t="s">
        <v>256</v>
      </c>
      <c r="C9" s="1117">
        <v>0.5</v>
      </c>
      <c r="D9" s="1118">
        <v>6</v>
      </c>
      <c r="E9" s="1117">
        <v>0</v>
      </c>
      <c r="F9" s="1118">
        <v>0</v>
      </c>
      <c r="G9" s="1117">
        <v>8.3333333333333315E-2</v>
      </c>
      <c r="H9" s="1118">
        <v>1</v>
      </c>
      <c r="I9" s="1117">
        <v>0.33333333333333326</v>
      </c>
      <c r="J9" s="1118">
        <v>4</v>
      </c>
      <c r="K9" s="1117">
        <v>8.3333333333333315E-2</v>
      </c>
      <c r="L9" s="1118">
        <v>1</v>
      </c>
      <c r="M9" s="1117">
        <v>1</v>
      </c>
      <c r="N9" s="1118">
        <v>12</v>
      </c>
    </row>
    <row r="10" spans="1:18" ht="15" customHeight="1">
      <c r="A10" s="2731"/>
      <c r="B10" s="125" t="s">
        <v>257</v>
      </c>
      <c r="C10" s="1117">
        <v>0.33333333333333326</v>
      </c>
      <c r="D10" s="1118">
        <v>1</v>
      </c>
      <c r="E10" s="1117">
        <v>0</v>
      </c>
      <c r="F10" s="1118">
        <v>0</v>
      </c>
      <c r="G10" s="1117">
        <v>0</v>
      </c>
      <c r="H10" s="1118">
        <v>0</v>
      </c>
      <c r="I10" s="1117">
        <v>0</v>
      </c>
      <c r="J10" s="1118">
        <v>0</v>
      </c>
      <c r="K10" s="1117">
        <v>0.66666666666666652</v>
      </c>
      <c r="L10" s="1118">
        <v>2</v>
      </c>
      <c r="M10" s="1117">
        <v>1</v>
      </c>
      <c r="N10" s="1118">
        <v>3</v>
      </c>
    </row>
    <row r="11" spans="1:18" ht="15" customHeight="1">
      <c r="A11" s="2731" t="s">
        <v>9</v>
      </c>
      <c r="B11" s="125" t="s">
        <v>11</v>
      </c>
      <c r="C11" s="1117">
        <v>0.58399999999999996</v>
      </c>
      <c r="D11" s="1118">
        <v>73</v>
      </c>
      <c r="E11" s="1117">
        <v>0.10400000000000001</v>
      </c>
      <c r="F11" s="1118">
        <v>13</v>
      </c>
      <c r="G11" s="1117">
        <v>5.6000000000000008E-2</v>
      </c>
      <c r="H11" s="1118">
        <v>7</v>
      </c>
      <c r="I11" s="1117">
        <v>0.152</v>
      </c>
      <c r="J11" s="1118">
        <v>19</v>
      </c>
      <c r="K11" s="1117">
        <v>0.10400000000000001</v>
      </c>
      <c r="L11" s="1118">
        <v>13</v>
      </c>
      <c r="M11" s="1117">
        <v>1</v>
      </c>
      <c r="N11" s="1118">
        <v>125</v>
      </c>
    </row>
    <row r="12" spans="1:18" ht="15" customHeight="1">
      <c r="A12" s="2731"/>
      <c r="B12" s="125" t="s">
        <v>10</v>
      </c>
      <c r="C12" s="1117">
        <v>0.35714285714285715</v>
      </c>
      <c r="D12" s="1118">
        <v>5</v>
      </c>
      <c r="E12" s="1117">
        <v>0.21428571428571427</v>
      </c>
      <c r="F12" s="1118">
        <v>3</v>
      </c>
      <c r="G12" s="1117">
        <v>0.14285714285714285</v>
      </c>
      <c r="H12" s="1118">
        <v>2</v>
      </c>
      <c r="I12" s="1117">
        <v>0.21428571428571427</v>
      </c>
      <c r="J12" s="1118">
        <v>3</v>
      </c>
      <c r="K12" s="1117">
        <v>7.1428571428571425E-2</v>
      </c>
      <c r="L12" s="1118">
        <v>1</v>
      </c>
      <c r="M12" s="1117">
        <v>1</v>
      </c>
      <c r="N12" s="1118">
        <v>14</v>
      </c>
    </row>
    <row r="13" spans="1:18" ht="15" customHeight="1">
      <c r="A13" s="2731" t="s">
        <v>258</v>
      </c>
      <c r="B13" s="125" t="s">
        <v>12</v>
      </c>
      <c r="C13" s="1117">
        <v>0.6</v>
      </c>
      <c r="D13" s="1118">
        <v>3</v>
      </c>
      <c r="E13" s="1117">
        <v>0</v>
      </c>
      <c r="F13" s="1118">
        <v>0</v>
      </c>
      <c r="G13" s="1117">
        <v>0</v>
      </c>
      <c r="H13" s="1118">
        <v>0</v>
      </c>
      <c r="I13" s="1117">
        <v>0</v>
      </c>
      <c r="J13" s="1118">
        <v>0</v>
      </c>
      <c r="K13" s="1117">
        <v>0.4</v>
      </c>
      <c r="L13" s="1118">
        <v>2</v>
      </c>
      <c r="M13" s="1117">
        <v>1</v>
      </c>
      <c r="N13" s="1118">
        <v>5</v>
      </c>
    </row>
    <row r="14" spans="1:18" ht="57" customHeight="1">
      <c r="A14" s="2731"/>
      <c r="B14" s="125" t="s">
        <v>13</v>
      </c>
      <c r="C14" s="1117">
        <v>0.55970149253731338</v>
      </c>
      <c r="D14" s="1118">
        <v>75</v>
      </c>
      <c r="E14" s="1117">
        <v>0.11940298507462685</v>
      </c>
      <c r="F14" s="1118">
        <v>16</v>
      </c>
      <c r="G14" s="1117">
        <v>6.7164179104477612E-2</v>
      </c>
      <c r="H14" s="1118">
        <v>9</v>
      </c>
      <c r="I14" s="1117">
        <v>0.16417910447761194</v>
      </c>
      <c r="J14" s="1118">
        <v>22</v>
      </c>
      <c r="K14" s="1117">
        <v>8.9552238805970144E-2</v>
      </c>
      <c r="L14" s="1118">
        <v>12</v>
      </c>
      <c r="M14" s="1117">
        <v>1</v>
      </c>
      <c r="N14" s="1118">
        <v>134</v>
      </c>
    </row>
    <row r="15" spans="1:18" ht="15" customHeight="1">
      <c r="A15" s="2731" t="s">
        <v>14</v>
      </c>
      <c r="B15" s="125" t="s">
        <v>15</v>
      </c>
      <c r="C15" s="1117">
        <v>0.5625</v>
      </c>
      <c r="D15" s="1118">
        <v>9</v>
      </c>
      <c r="E15" s="1117">
        <v>6.25E-2</v>
      </c>
      <c r="F15" s="1118">
        <v>1</v>
      </c>
      <c r="G15" s="1117">
        <v>6.25E-2</v>
      </c>
      <c r="H15" s="1118">
        <v>1</v>
      </c>
      <c r="I15" s="1117">
        <v>0.3125</v>
      </c>
      <c r="J15" s="1118">
        <v>5</v>
      </c>
      <c r="K15" s="1117">
        <v>0</v>
      </c>
      <c r="L15" s="1118">
        <v>0</v>
      </c>
      <c r="M15" s="1117">
        <v>1</v>
      </c>
      <c r="N15" s="1118">
        <v>16</v>
      </c>
    </row>
    <row r="16" spans="1:18" ht="83.25" customHeight="1">
      <c r="A16" s="2731"/>
      <c r="B16" s="125" t="s">
        <v>16</v>
      </c>
      <c r="C16" s="1117">
        <v>0.5714285714285714</v>
      </c>
      <c r="D16" s="1118">
        <v>28</v>
      </c>
      <c r="E16" s="1117">
        <v>0.10204081632653061</v>
      </c>
      <c r="F16" s="1118">
        <v>5</v>
      </c>
      <c r="G16" s="1117">
        <v>4.0816326530612249E-2</v>
      </c>
      <c r="H16" s="1118">
        <v>2</v>
      </c>
      <c r="I16" s="1117">
        <v>0.22448979591836735</v>
      </c>
      <c r="J16" s="1118">
        <v>11</v>
      </c>
      <c r="K16" s="1117">
        <v>6.1224489795918366E-2</v>
      </c>
      <c r="L16" s="1118">
        <v>3</v>
      </c>
      <c r="M16" s="1117">
        <v>1</v>
      </c>
      <c r="N16" s="1118">
        <v>49</v>
      </c>
    </row>
    <row r="17" spans="1:14" ht="27.95" customHeight="1">
      <c r="A17" s="2731"/>
      <c r="B17" s="125" t="s">
        <v>17</v>
      </c>
      <c r="C17" s="1117">
        <v>0.5641025641025641</v>
      </c>
      <c r="D17" s="1118">
        <v>22</v>
      </c>
      <c r="E17" s="1117">
        <v>0.12820512820512819</v>
      </c>
      <c r="F17" s="1118">
        <v>5</v>
      </c>
      <c r="G17" s="1117">
        <v>7.6923076923076927E-2</v>
      </c>
      <c r="H17" s="1118">
        <v>3</v>
      </c>
      <c r="I17" s="1117">
        <v>0.10256410256410256</v>
      </c>
      <c r="J17" s="1118">
        <v>4</v>
      </c>
      <c r="K17" s="1117">
        <v>0.12820512820512819</v>
      </c>
      <c r="L17" s="1118">
        <v>5</v>
      </c>
      <c r="M17" s="1117">
        <v>1</v>
      </c>
      <c r="N17" s="1118">
        <v>39</v>
      </c>
    </row>
    <row r="18" spans="1:14" ht="15" customHeight="1">
      <c r="A18" s="2731"/>
      <c r="B18" s="125" t="s">
        <v>18</v>
      </c>
      <c r="C18" s="1117">
        <v>0.54285714285714282</v>
      </c>
      <c r="D18" s="1118">
        <v>19</v>
      </c>
      <c r="E18" s="1117">
        <v>0.14285714285714285</v>
      </c>
      <c r="F18" s="1118">
        <v>5</v>
      </c>
      <c r="G18" s="1117">
        <v>8.5714285714285715E-2</v>
      </c>
      <c r="H18" s="1118">
        <v>3</v>
      </c>
      <c r="I18" s="1117">
        <v>5.7142857142857141E-2</v>
      </c>
      <c r="J18" s="1118">
        <v>2</v>
      </c>
      <c r="K18" s="1117">
        <v>0.17142857142857143</v>
      </c>
      <c r="L18" s="1118">
        <v>6</v>
      </c>
      <c r="M18" s="1117">
        <v>1</v>
      </c>
      <c r="N18" s="1118">
        <v>35</v>
      </c>
    </row>
    <row r="19" spans="1:14" ht="15" customHeight="1">
      <c r="A19" s="2731" t="s">
        <v>19</v>
      </c>
      <c r="B19" s="1367" t="s">
        <v>21</v>
      </c>
      <c r="C19" s="1365">
        <v>0.52500000000000002</v>
      </c>
      <c r="D19" s="1366">
        <v>21</v>
      </c>
      <c r="E19" s="1365">
        <v>0.17499999999999999</v>
      </c>
      <c r="F19" s="1366">
        <v>7</v>
      </c>
      <c r="G19" s="1365">
        <v>7.4999999999999997E-2</v>
      </c>
      <c r="H19" s="1366">
        <v>3</v>
      </c>
      <c r="I19" s="1365">
        <v>0.125</v>
      </c>
      <c r="J19" s="1366">
        <v>5</v>
      </c>
      <c r="K19" s="1365">
        <v>0.1</v>
      </c>
      <c r="L19" s="1366">
        <v>4</v>
      </c>
      <c r="M19" s="1365">
        <v>1</v>
      </c>
      <c r="N19" s="1366">
        <v>40</v>
      </c>
    </row>
    <row r="20" spans="1:14" ht="15" customHeight="1">
      <c r="A20" s="2731"/>
      <c r="B20" s="1367" t="s">
        <v>22</v>
      </c>
      <c r="C20" s="1365">
        <v>0.53448275862068961</v>
      </c>
      <c r="D20" s="1366">
        <v>31</v>
      </c>
      <c r="E20" s="1365">
        <v>0.10344827586206896</v>
      </c>
      <c r="F20" s="1366">
        <v>6</v>
      </c>
      <c r="G20" s="1365">
        <v>6.8965517241379309E-2</v>
      </c>
      <c r="H20" s="1366">
        <v>4</v>
      </c>
      <c r="I20" s="1365">
        <v>0.20689655172413793</v>
      </c>
      <c r="J20" s="1366">
        <v>12</v>
      </c>
      <c r="K20" s="1365">
        <v>8.6206896551724144E-2</v>
      </c>
      <c r="L20" s="1366">
        <v>5</v>
      </c>
      <c r="M20" s="1365">
        <v>1</v>
      </c>
      <c r="N20" s="1366">
        <v>58</v>
      </c>
    </row>
    <row r="21" spans="1:14" ht="27.95" customHeight="1">
      <c r="A21" s="2731"/>
      <c r="B21" s="1367" t="s">
        <v>20</v>
      </c>
      <c r="C21" s="1365">
        <v>0.68571428571428572</v>
      </c>
      <c r="D21" s="1366">
        <v>24</v>
      </c>
      <c r="E21" s="1365">
        <v>5.7142857142857141E-2</v>
      </c>
      <c r="F21" s="1366">
        <v>2</v>
      </c>
      <c r="G21" s="1365">
        <v>5.7142857142857141E-2</v>
      </c>
      <c r="H21" s="1366">
        <v>2</v>
      </c>
      <c r="I21" s="1365">
        <v>8.5714285714285715E-2</v>
      </c>
      <c r="J21" s="1366">
        <v>3</v>
      </c>
      <c r="K21" s="1365">
        <v>0.11428571428571428</v>
      </c>
      <c r="L21" s="1366">
        <v>4</v>
      </c>
      <c r="M21" s="1365">
        <v>1</v>
      </c>
      <c r="N21" s="1366">
        <v>35</v>
      </c>
    </row>
    <row r="22" spans="1:14" ht="27.95" customHeight="1">
      <c r="A22" s="2731"/>
      <c r="B22" s="1367" t="s">
        <v>23</v>
      </c>
      <c r="C22" s="1365">
        <v>0.33333333333333326</v>
      </c>
      <c r="D22" s="1366">
        <v>2</v>
      </c>
      <c r="E22" s="1365">
        <v>0.16666666666666663</v>
      </c>
      <c r="F22" s="1366">
        <v>1</v>
      </c>
      <c r="G22" s="1365">
        <v>0</v>
      </c>
      <c r="H22" s="1366">
        <v>0</v>
      </c>
      <c r="I22" s="1365">
        <v>0.33333333333333326</v>
      </c>
      <c r="J22" s="1366">
        <v>2</v>
      </c>
      <c r="K22" s="1365">
        <v>0.16666666666666663</v>
      </c>
      <c r="L22" s="1366">
        <v>1</v>
      </c>
      <c r="M22" s="1365">
        <v>1</v>
      </c>
      <c r="N22" s="1366">
        <v>6</v>
      </c>
    </row>
    <row r="23" spans="1:14" ht="15" customHeight="1">
      <c r="A23" s="2731" t="s">
        <v>24</v>
      </c>
      <c r="B23" s="125" t="s">
        <v>25</v>
      </c>
      <c r="C23" s="1117">
        <v>0.53846153846153844</v>
      </c>
      <c r="D23" s="1118">
        <v>49</v>
      </c>
      <c r="E23" s="1117">
        <v>0.13186813186813187</v>
      </c>
      <c r="F23" s="1118">
        <v>12</v>
      </c>
      <c r="G23" s="1117">
        <v>6.5934065934065936E-2</v>
      </c>
      <c r="H23" s="1118">
        <v>6</v>
      </c>
      <c r="I23" s="1117">
        <v>0.18681318681318682</v>
      </c>
      <c r="J23" s="1118">
        <v>17</v>
      </c>
      <c r="K23" s="1117">
        <v>7.6923076923076927E-2</v>
      </c>
      <c r="L23" s="1118">
        <v>7</v>
      </c>
      <c r="M23" s="1117">
        <v>1</v>
      </c>
      <c r="N23" s="1118">
        <v>91</v>
      </c>
    </row>
    <row r="24" spans="1:14" ht="15" customHeight="1">
      <c r="A24" s="2731"/>
      <c r="B24" s="125" t="s">
        <v>26</v>
      </c>
      <c r="C24" s="1117">
        <v>0.68571428571428572</v>
      </c>
      <c r="D24" s="1118">
        <v>24</v>
      </c>
      <c r="E24" s="1117">
        <v>2.8571428571428571E-2</v>
      </c>
      <c r="F24" s="1118">
        <v>1</v>
      </c>
      <c r="G24" s="1117">
        <v>5.7142857142857141E-2</v>
      </c>
      <c r="H24" s="1118">
        <v>2</v>
      </c>
      <c r="I24" s="1117">
        <v>8.5714285714285715E-2</v>
      </c>
      <c r="J24" s="1118">
        <v>3</v>
      </c>
      <c r="K24" s="1117">
        <v>0.14285714285714285</v>
      </c>
      <c r="L24" s="1118">
        <v>5</v>
      </c>
      <c r="M24" s="1117">
        <v>1</v>
      </c>
      <c r="N24" s="1118">
        <v>35</v>
      </c>
    </row>
    <row r="25" spans="1:14" ht="15" customHeight="1">
      <c r="A25" s="2731"/>
      <c r="B25" s="125" t="s">
        <v>27</v>
      </c>
      <c r="C25" s="1117">
        <v>0.38461538461538469</v>
      </c>
      <c r="D25" s="1118">
        <v>5</v>
      </c>
      <c r="E25" s="1117">
        <v>0.23076923076923075</v>
      </c>
      <c r="F25" s="1118">
        <v>3</v>
      </c>
      <c r="G25" s="1117">
        <v>7.6923076923076927E-2</v>
      </c>
      <c r="H25" s="1118">
        <v>1</v>
      </c>
      <c r="I25" s="1117">
        <v>0.15384615384615385</v>
      </c>
      <c r="J25" s="1118">
        <v>2</v>
      </c>
      <c r="K25" s="1117">
        <v>0.15384615384615385</v>
      </c>
      <c r="L25" s="1118">
        <v>2</v>
      </c>
      <c r="M25" s="1117">
        <v>1</v>
      </c>
      <c r="N25" s="1118">
        <v>13</v>
      </c>
    </row>
    <row r="26" spans="1:14" ht="15" customHeight="1">
      <c r="A26" s="2731" t="s">
        <v>28</v>
      </c>
      <c r="B26" s="125" t="s">
        <v>29</v>
      </c>
      <c r="C26" s="1117">
        <v>0.61904761904761907</v>
      </c>
      <c r="D26" s="1118">
        <v>39</v>
      </c>
      <c r="E26" s="1117">
        <v>7.9365079365079361E-2</v>
      </c>
      <c r="F26" s="1118">
        <v>5</v>
      </c>
      <c r="G26" s="1117">
        <v>6.3492063492063489E-2</v>
      </c>
      <c r="H26" s="1118">
        <v>4</v>
      </c>
      <c r="I26" s="1117">
        <v>0.1111111111111111</v>
      </c>
      <c r="J26" s="1118">
        <v>7</v>
      </c>
      <c r="K26" s="1117">
        <v>0.12698412698412698</v>
      </c>
      <c r="L26" s="1118">
        <v>8</v>
      </c>
      <c r="M26" s="1117">
        <v>1</v>
      </c>
      <c r="N26" s="1118">
        <v>63</v>
      </c>
    </row>
    <row r="27" spans="1:14" ht="15" customHeight="1">
      <c r="A27" s="2731"/>
      <c r="B27" s="125" t="s">
        <v>30</v>
      </c>
      <c r="C27" s="1117">
        <v>0.4</v>
      </c>
      <c r="D27" s="1118">
        <v>4</v>
      </c>
      <c r="E27" s="1117">
        <v>0.2</v>
      </c>
      <c r="F27" s="1118">
        <v>2</v>
      </c>
      <c r="G27" s="1117">
        <v>0</v>
      </c>
      <c r="H27" s="1118">
        <v>0</v>
      </c>
      <c r="I27" s="1117">
        <v>0.2</v>
      </c>
      <c r="J27" s="1118">
        <v>2</v>
      </c>
      <c r="K27" s="1117">
        <v>0.2</v>
      </c>
      <c r="L27" s="1118">
        <v>2</v>
      </c>
      <c r="M27" s="1117">
        <v>1</v>
      </c>
      <c r="N27" s="1118">
        <v>10</v>
      </c>
    </row>
    <row r="28" spans="1:14" ht="15" customHeight="1">
      <c r="A28" s="2731"/>
      <c r="B28" s="125" t="s">
        <v>31</v>
      </c>
      <c r="C28" s="1117">
        <v>0.53030303030303028</v>
      </c>
      <c r="D28" s="1118">
        <v>35</v>
      </c>
      <c r="E28" s="1117">
        <v>0.13636363636363635</v>
      </c>
      <c r="F28" s="1118">
        <v>9</v>
      </c>
      <c r="G28" s="1117">
        <v>7.575757575757576E-2</v>
      </c>
      <c r="H28" s="1118">
        <v>5</v>
      </c>
      <c r="I28" s="1117">
        <v>0.19696969696969696</v>
      </c>
      <c r="J28" s="1118">
        <v>13</v>
      </c>
      <c r="K28" s="1117">
        <v>6.0606060606060608E-2</v>
      </c>
      <c r="L28" s="1118">
        <v>4</v>
      </c>
      <c r="M28" s="1117">
        <v>1</v>
      </c>
      <c r="N28" s="1118">
        <v>66</v>
      </c>
    </row>
    <row r="29" spans="1:14" ht="15" customHeight="1">
      <c r="A29" s="2731" t="s">
        <v>32</v>
      </c>
      <c r="B29" s="125" t="s">
        <v>34</v>
      </c>
      <c r="C29" s="1117">
        <v>0.55813953488372092</v>
      </c>
      <c r="D29" s="1118">
        <v>48</v>
      </c>
      <c r="E29" s="1117">
        <v>0.12790697674418605</v>
      </c>
      <c r="F29" s="1118">
        <v>11</v>
      </c>
      <c r="G29" s="1117">
        <v>6.9767441860465115E-2</v>
      </c>
      <c r="H29" s="1118">
        <v>6</v>
      </c>
      <c r="I29" s="1117">
        <v>0.13953488372093023</v>
      </c>
      <c r="J29" s="1118">
        <v>12</v>
      </c>
      <c r="K29" s="1117">
        <v>0.10465116279069768</v>
      </c>
      <c r="L29" s="1118">
        <v>9</v>
      </c>
      <c r="M29" s="1117">
        <v>1</v>
      </c>
      <c r="N29" s="1118">
        <v>86</v>
      </c>
    </row>
    <row r="30" spans="1:14" ht="15" customHeight="1">
      <c r="A30" s="2731"/>
      <c r="B30" s="125" t="s">
        <v>33</v>
      </c>
      <c r="C30" s="1117">
        <v>0.56603773584905659</v>
      </c>
      <c r="D30" s="1118">
        <v>30</v>
      </c>
      <c r="E30" s="1117">
        <v>9.4339622641509441E-2</v>
      </c>
      <c r="F30" s="1118">
        <v>5</v>
      </c>
      <c r="G30" s="1117">
        <v>5.6603773584905669E-2</v>
      </c>
      <c r="H30" s="1118">
        <v>3</v>
      </c>
      <c r="I30" s="1117">
        <v>0.18867924528301888</v>
      </c>
      <c r="J30" s="1118">
        <v>10</v>
      </c>
      <c r="K30" s="1117">
        <v>9.4339622641509441E-2</v>
      </c>
      <c r="L30" s="1118">
        <v>5</v>
      </c>
      <c r="M30" s="1117">
        <v>1</v>
      </c>
      <c r="N30" s="1118">
        <v>53</v>
      </c>
    </row>
    <row r="31" spans="1:14" ht="15" customHeight="1">
      <c r="A31" s="2731" t="s">
        <v>35</v>
      </c>
      <c r="B31" s="125" t="s">
        <v>39</v>
      </c>
      <c r="C31" s="1117">
        <v>0.56521739130434778</v>
      </c>
      <c r="D31" s="1118">
        <v>39</v>
      </c>
      <c r="E31" s="1117">
        <v>0.11594202898550725</v>
      </c>
      <c r="F31" s="1118">
        <v>8</v>
      </c>
      <c r="G31" s="1117">
        <v>7.2463768115942032E-2</v>
      </c>
      <c r="H31" s="1118">
        <v>5</v>
      </c>
      <c r="I31" s="1117">
        <v>8.6956521739130432E-2</v>
      </c>
      <c r="J31" s="1118">
        <v>6</v>
      </c>
      <c r="K31" s="1117">
        <v>0.15942028985507245</v>
      </c>
      <c r="L31" s="1118">
        <v>11</v>
      </c>
      <c r="M31" s="1117">
        <v>1</v>
      </c>
      <c r="N31" s="1118">
        <v>69</v>
      </c>
    </row>
    <row r="32" spans="1:14" ht="15" customHeight="1">
      <c r="A32" s="2731"/>
      <c r="B32" s="125" t="s">
        <v>36</v>
      </c>
      <c r="C32" s="1117">
        <v>0.53846153846153844</v>
      </c>
      <c r="D32" s="1118">
        <v>14</v>
      </c>
      <c r="E32" s="1117">
        <v>0.11538461538461538</v>
      </c>
      <c r="F32" s="1118">
        <v>3</v>
      </c>
      <c r="G32" s="1117">
        <v>3.8461538461538464E-2</v>
      </c>
      <c r="H32" s="1118">
        <v>1</v>
      </c>
      <c r="I32" s="1117">
        <v>0.26923076923076922</v>
      </c>
      <c r="J32" s="1118">
        <v>7</v>
      </c>
      <c r="K32" s="1117">
        <v>3.8461538461538464E-2</v>
      </c>
      <c r="L32" s="1118">
        <v>1</v>
      </c>
      <c r="M32" s="1117">
        <v>1</v>
      </c>
      <c r="N32" s="1118">
        <v>26</v>
      </c>
    </row>
    <row r="33" spans="1:16" ht="27.95" customHeight="1">
      <c r="A33" s="2731"/>
      <c r="B33" s="125" t="s">
        <v>37</v>
      </c>
      <c r="C33" s="1117">
        <v>0.70967741935483875</v>
      </c>
      <c r="D33" s="1118">
        <v>22</v>
      </c>
      <c r="E33" s="1117">
        <v>3.2258064516129031E-2</v>
      </c>
      <c r="F33" s="1118">
        <v>1</v>
      </c>
      <c r="G33" s="1117">
        <v>6.4516129032258063E-2</v>
      </c>
      <c r="H33" s="1118">
        <v>2</v>
      </c>
      <c r="I33" s="1117">
        <v>0.16129032258064516</v>
      </c>
      <c r="J33" s="1118">
        <v>5</v>
      </c>
      <c r="K33" s="1117">
        <v>3.2258064516129031E-2</v>
      </c>
      <c r="L33" s="1118">
        <v>1</v>
      </c>
      <c r="M33" s="1117">
        <v>1</v>
      </c>
      <c r="N33" s="1118">
        <v>31</v>
      </c>
    </row>
    <row r="34" spans="1:16" ht="15" customHeight="1">
      <c r="A34" s="2731"/>
      <c r="B34" s="125" t="s">
        <v>38</v>
      </c>
      <c r="C34" s="1117">
        <v>0.23076923076923075</v>
      </c>
      <c r="D34" s="1118">
        <v>3</v>
      </c>
      <c r="E34" s="1117">
        <v>0.30769230769230771</v>
      </c>
      <c r="F34" s="1118">
        <v>4</v>
      </c>
      <c r="G34" s="1117">
        <v>7.6923076923076927E-2</v>
      </c>
      <c r="H34" s="1118">
        <v>1</v>
      </c>
      <c r="I34" s="1117">
        <v>0.30769230769230771</v>
      </c>
      <c r="J34" s="1118">
        <v>4</v>
      </c>
      <c r="K34" s="1117">
        <v>7.6923076923076927E-2</v>
      </c>
      <c r="L34" s="1118">
        <v>1</v>
      </c>
      <c r="M34" s="1117">
        <v>1</v>
      </c>
      <c r="N34" s="1118">
        <v>13</v>
      </c>
    </row>
    <row r="35" spans="1:16" ht="24.95" customHeight="1">
      <c r="A35" s="2731" t="s">
        <v>241</v>
      </c>
      <c r="B35" s="125" t="s">
        <v>40</v>
      </c>
      <c r="C35" s="1117">
        <v>0.50877192982456143</v>
      </c>
      <c r="D35" s="1118">
        <v>29</v>
      </c>
      <c r="E35" s="1117">
        <v>0.12280701754385964</v>
      </c>
      <c r="F35" s="1118">
        <v>7</v>
      </c>
      <c r="G35" s="1117">
        <v>8.771929824561403E-2</v>
      </c>
      <c r="H35" s="1118">
        <v>5</v>
      </c>
      <c r="I35" s="1117">
        <v>0.19298245614035087</v>
      </c>
      <c r="J35" s="1118">
        <v>11</v>
      </c>
      <c r="K35" s="1117">
        <v>8.771929824561403E-2</v>
      </c>
      <c r="L35" s="1118">
        <v>5</v>
      </c>
      <c r="M35" s="1117">
        <v>1</v>
      </c>
      <c r="N35" s="1118">
        <v>57</v>
      </c>
      <c r="P35" s="339" t="s">
        <v>414</v>
      </c>
    </row>
    <row r="36" spans="1:16" ht="24.95" customHeight="1">
      <c r="A36" s="2731"/>
      <c r="B36" s="125" t="s">
        <v>41</v>
      </c>
      <c r="C36" s="1117">
        <v>0.5</v>
      </c>
      <c r="D36" s="1118">
        <v>23</v>
      </c>
      <c r="E36" s="1117">
        <v>0.13043478260869565</v>
      </c>
      <c r="F36" s="1118">
        <v>6</v>
      </c>
      <c r="G36" s="1117">
        <v>8.6956521739130432E-2</v>
      </c>
      <c r="H36" s="1118">
        <v>4</v>
      </c>
      <c r="I36" s="1117">
        <v>0.15217391304347827</v>
      </c>
      <c r="J36" s="1118">
        <v>7</v>
      </c>
      <c r="K36" s="1117">
        <v>0.13043478260869565</v>
      </c>
      <c r="L36" s="1118">
        <v>6</v>
      </c>
      <c r="M36" s="1117">
        <v>1</v>
      </c>
      <c r="N36" s="1118">
        <v>46</v>
      </c>
      <c r="P36" s="340" t="s">
        <v>415</v>
      </c>
    </row>
    <row r="37" spans="1:16" ht="24.95" customHeight="1" thickBot="1">
      <c r="A37" s="2732"/>
      <c r="B37" s="126" t="s">
        <v>42</v>
      </c>
      <c r="C37" s="1119">
        <v>0.7222222222222221</v>
      </c>
      <c r="D37" s="1120">
        <v>26</v>
      </c>
      <c r="E37" s="1119">
        <v>8.3333333333333315E-2</v>
      </c>
      <c r="F37" s="1120">
        <v>3</v>
      </c>
      <c r="G37" s="1119">
        <v>0</v>
      </c>
      <c r="H37" s="1120">
        <v>0</v>
      </c>
      <c r="I37" s="1119">
        <v>0.1111111111111111</v>
      </c>
      <c r="J37" s="1120">
        <v>4</v>
      </c>
      <c r="K37" s="1119">
        <v>8.3333333333333315E-2</v>
      </c>
      <c r="L37" s="1120">
        <v>3</v>
      </c>
      <c r="M37" s="1119">
        <v>1</v>
      </c>
      <c r="N37" s="1120">
        <v>36</v>
      </c>
      <c r="P37" s="340" t="s">
        <v>1593</v>
      </c>
    </row>
    <row r="38" spans="1:16" ht="15.75" thickTop="1">
      <c r="P38" s="340" t="s">
        <v>416</v>
      </c>
    </row>
    <row r="39" spans="1:16">
      <c r="P39" s="340" t="s">
        <v>417</v>
      </c>
    </row>
    <row r="40" spans="1:16">
      <c r="P40" s="340" t="s">
        <v>238</v>
      </c>
    </row>
    <row r="41" spans="1:16">
      <c r="A41" s="1114"/>
    </row>
    <row r="42" spans="1:16" ht="15.75" customHeight="1">
      <c r="A42" s="1114"/>
    </row>
    <row r="43" spans="1:16" ht="31.5" customHeight="1">
      <c r="A43" s="1114"/>
    </row>
    <row r="44" spans="1:16">
      <c r="A44" s="1114"/>
    </row>
    <row r="45" spans="1:16">
      <c r="A45" s="1114"/>
    </row>
    <row r="46" spans="1:16">
      <c r="A46" s="1114"/>
    </row>
    <row r="47" spans="1:16">
      <c r="A47" s="1114"/>
    </row>
    <row r="48" spans="1:16">
      <c r="A48" s="1114"/>
    </row>
    <row r="49" spans="1:1">
      <c r="A49" s="1114"/>
    </row>
    <row r="50" spans="1:1">
      <c r="A50" s="1114"/>
    </row>
    <row r="51" spans="1:1">
      <c r="A51" s="1114"/>
    </row>
    <row r="52" spans="1:1">
      <c r="A52" s="1114"/>
    </row>
    <row r="53" spans="1:1">
      <c r="A53" s="1114"/>
    </row>
    <row r="54" spans="1:1">
      <c r="A54" s="1114"/>
    </row>
    <row r="55" spans="1:1">
      <c r="A55" s="1114"/>
    </row>
    <row r="56" spans="1:1">
      <c r="A56" s="1114"/>
    </row>
    <row r="57" spans="1:1">
      <c r="A57" s="1114"/>
    </row>
    <row r="58" spans="1:1">
      <c r="A58" s="1114"/>
    </row>
    <row r="59" spans="1:1">
      <c r="A59" s="1114"/>
    </row>
    <row r="60" spans="1:1">
      <c r="A60" s="1114"/>
    </row>
    <row r="61" spans="1:1">
      <c r="A61" s="1114"/>
    </row>
    <row r="62" spans="1:1">
      <c r="A62" s="1114"/>
    </row>
    <row r="63" spans="1:1">
      <c r="A63" s="1114"/>
    </row>
    <row r="64" spans="1:1">
      <c r="A64" s="1114"/>
    </row>
    <row r="65" spans="1:1">
      <c r="A65" s="1114"/>
    </row>
    <row r="66" spans="1:1">
      <c r="A66" s="1114"/>
    </row>
    <row r="67" spans="1:1">
      <c r="A67" s="1114"/>
    </row>
    <row r="68" spans="1:1">
      <c r="A68" s="1114"/>
    </row>
    <row r="69" spans="1:1">
      <c r="A69" s="1114"/>
    </row>
    <row r="70" spans="1:1">
      <c r="A70" s="1114"/>
    </row>
    <row r="71" spans="1:1" ht="15" customHeight="1">
      <c r="A71" s="1114"/>
    </row>
    <row r="72" spans="1:1">
      <c r="A72" s="1114"/>
    </row>
    <row r="73" spans="1:1">
      <c r="A73" s="1114"/>
    </row>
    <row r="74" spans="1:1">
      <c r="A74" s="1114"/>
    </row>
    <row r="75" spans="1:1">
      <c r="A75" s="1114"/>
    </row>
    <row r="76" spans="1:1">
      <c r="A76" s="1114"/>
    </row>
    <row r="77" spans="1:1">
      <c r="A77" s="1114"/>
    </row>
  </sheetData>
  <sortState ref="P12:Q16">
    <sortCondition descending="1" ref="Q12:Q16"/>
  </sortState>
  <mergeCells count="20">
    <mergeCell ref="A1:N1"/>
    <mergeCell ref="A2:B4"/>
    <mergeCell ref="C2:N2"/>
    <mergeCell ref="C3:D3"/>
    <mergeCell ref="E3:F3"/>
    <mergeCell ref="G3:H3"/>
    <mergeCell ref="I3:J3"/>
    <mergeCell ref="K3:L3"/>
    <mergeCell ref="M3:N3"/>
    <mergeCell ref="A5:B5"/>
    <mergeCell ref="A6:A10"/>
    <mergeCell ref="A11:A12"/>
    <mergeCell ref="A13:A14"/>
    <mergeCell ref="A15:A18"/>
    <mergeCell ref="A35:A37"/>
    <mergeCell ref="A19:A22"/>
    <mergeCell ref="A23:A25"/>
    <mergeCell ref="A26:A28"/>
    <mergeCell ref="A29:A30"/>
    <mergeCell ref="A31:A34"/>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CC"/>
  </sheetPr>
  <dimension ref="A2:G73"/>
  <sheetViews>
    <sheetView topLeftCell="A16" zoomScaleNormal="100" workbookViewId="0">
      <selection activeCell="T24" sqref="T24"/>
    </sheetView>
  </sheetViews>
  <sheetFormatPr baseColWidth="10" defaultColWidth="9.140625" defaultRowHeight="15"/>
  <cols>
    <col min="1" max="16384" width="9.140625" style="163"/>
  </cols>
  <sheetData>
    <row r="2" spans="1:7" ht="15.75" thickBot="1">
      <c r="A2" s="2748" t="s">
        <v>178</v>
      </c>
      <c r="B2" s="2748"/>
      <c r="C2" s="2748"/>
      <c r="D2" s="2748"/>
      <c r="E2" s="2748"/>
      <c r="F2" s="2748"/>
      <c r="G2" s="1121"/>
    </row>
    <row r="3" spans="1:7" ht="26.25" thickTop="1" thickBot="1">
      <c r="A3" s="2749" t="s">
        <v>183</v>
      </c>
      <c r="B3" s="2749"/>
      <c r="C3" s="1122" t="s">
        <v>530</v>
      </c>
      <c r="D3" s="1122" t="s">
        <v>531</v>
      </c>
      <c r="E3" s="1122" t="s">
        <v>532</v>
      </c>
      <c r="F3" s="1122" t="s">
        <v>533</v>
      </c>
      <c r="G3" s="1121"/>
    </row>
    <row r="4" spans="1:7" ht="15.75" thickTop="1">
      <c r="A4" s="2750" t="s">
        <v>534</v>
      </c>
      <c r="B4" s="1123" t="s">
        <v>65</v>
      </c>
      <c r="C4" s="1124">
        <v>302</v>
      </c>
      <c r="D4" s="1125">
        <v>69.585253456221196</v>
      </c>
      <c r="E4" s="1125">
        <v>69.585253456221196</v>
      </c>
      <c r="F4" s="1125">
        <v>69.585253456221196</v>
      </c>
      <c r="G4" s="1121"/>
    </row>
    <row r="5" spans="1:7">
      <c r="A5" s="2751"/>
      <c r="B5" s="1126" t="s">
        <v>1386</v>
      </c>
      <c r="C5" s="1127">
        <v>1</v>
      </c>
      <c r="D5" s="1128">
        <v>0.2304147465437788</v>
      </c>
      <c r="E5" s="1128">
        <v>0.2304147465437788</v>
      </c>
      <c r="F5" s="1129">
        <v>69.815668202764982</v>
      </c>
      <c r="G5" s="1121"/>
    </row>
    <row r="6" spans="1:7">
      <c r="A6" s="2751"/>
      <c r="B6" s="1126" t="s">
        <v>1387</v>
      </c>
      <c r="C6" s="1127">
        <v>2</v>
      </c>
      <c r="D6" s="1128">
        <v>0.46082949308755761</v>
      </c>
      <c r="E6" s="1128">
        <v>0.46082949308755761</v>
      </c>
      <c r="F6" s="1129">
        <v>70.276497695852541</v>
      </c>
      <c r="G6" s="1121"/>
    </row>
    <row r="7" spans="1:7">
      <c r="A7" s="2751"/>
      <c r="B7" s="1126" t="s">
        <v>1388</v>
      </c>
      <c r="C7" s="1127">
        <v>1</v>
      </c>
      <c r="D7" s="1128">
        <v>0.2304147465437788</v>
      </c>
      <c r="E7" s="1128">
        <v>0.2304147465437788</v>
      </c>
      <c r="F7" s="1129">
        <v>70.506912442396313</v>
      </c>
      <c r="G7" s="1121"/>
    </row>
    <row r="8" spans="1:7">
      <c r="A8" s="2751"/>
      <c r="B8" s="1126" t="s">
        <v>1389</v>
      </c>
      <c r="C8" s="1127">
        <v>1</v>
      </c>
      <c r="D8" s="1128">
        <v>0.2304147465437788</v>
      </c>
      <c r="E8" s="1128">
        <v>0.2304147465437788</v>
      </c>
      <c r="F8" s="1129">
        <v>70.737327188940085</v>
      </c>
      <c r="G8" s="1121"/>
    </row>
    <row r="9" spans="1:7">
      <c r="A9" s="2751"/>
      <c r="B9" s="1126" t="s">
        <v>1390</v>
      </c>
      <c r="C9" s="1127">
        <v>1</v>
      </c>
      <c r="D9" s="1128">
        <v>0.2304147465437788</v>
      </c>
      <c r="E9" s="1128">
        <v>0.2304147465437788</v>
      </c>
      <c r="F9" s="1129">
        <v>70.967741935483872</v>
      </c>
      <c r="G9" s="1121"/>
    </row>
    <row r="10" spans="1:7">
      <c r="A10" s="2751"/>
      <c r="B10" s="1126" t="s">
        <v>1391</v>
      </c>
      <c r="C10" s="1127">
        <v>4</v>
      </c>
      <c r="D10" s="1128">
        <v>0.92165898617511521</v>
      </c>
      <c r="E10" s="1128">
        <v>0.92165898617511521</v>
      </c>
      <c r="F10" s="1129">
        <v>71.889400921658989</v>
      </c>
      <c r="G10" s="1121"/>
    </row>
    <row r="11" spans="1:7" ht="24">
      <c r="A11" s="2751"/>
      <c r="B11" s="1126" t="s">
        <v>1392</v>
      </c>
      <c r="C11" s="1127">
        <v>1</v>
      </c>
      <c r="D11" s="1128">
        <v>0.2304147465437788</v>
      </c>
      <c r="E11" s="1128">
        <v>0.2304147465437788</v>
      </c>
      <c r="F11" s="1129">
        <v>72.119815668202776</v>
      </c>
      <c r="G11" s="1121"/>
    </row>
    <row r="12" spans="1:7">
      <c r="A12" s="2751"/>
      <c r="B12" s="1126" t="s">
        <v>1393</v>
      </c>
      <c r="C12" s="1127">
        <v>1</v>
      </c>
      <c r="D12" s="1128">
        <v>0.2304147465437788</v>
      </c>
      <c r="E12" s="1128">
        <v>0.2304147465437788</v>
      </c>
      <c r="F12" s="1129">
        <v>72.350230414746548</v>
      </c>
      <c r="G12" s="1121"/>
    </row>
    <row r="13" spans="1:7">
      <c r="A13" s="2751"/>
      <c r="B13" s="1126" t="s">
        <v>1394</v>
      </c>
      <c r="C13" s="1127">
        <v>1</v>
      </c>
      <c r="D13" s="1128">
        <v>0.2304147465437788</v>
      </c>
      <c r="E13" s="1128">
        <v>0.2304147465437788</v>
      </c>
      <c r="F13" s="1129">
        <v>72.58064516129032</v>
      </c>
      <c r="G13" s="1121"/>
    </row>
    <row r="14" spans="1:7" ht="24">
      <c r="A14" s="2751"/>
      <c r="B14" s="1126" t="s">
        <v>1395</v>
      </c>
      <c r="C14" s="1127">
        <v>1</v>
      </c>
      <c r="D14" s="1128">
        <v>0.2304147465437788</v>
      </c>
      <c r="E14" s="1128">
        <v>0.2304147465437788</v>
      </c>
      <c r="F14" s="1129">
        <v>72.811059907834093</v>
      </c>
      <c r="G14" s="1121"/>
    </row>
    <row r="15" spans="1:7">
      <c r="A15" s="2751"/>
      <c r="B15" s="1126" t="s">
        <v>1396</v>
      </c>
      <c r="C15" s="1127">
        <v>1</v>
      </c>
      <c r="D15" s="1128">
        <v>0.2304147465437788</v>
      </c>
      <c r="E15" s="1128">
        <v>0.2304147465437788</v>
      </c>
      <c r="F15" s="1129">
        <v>73.041474654377879</v>
      </c>
      <c r="G15" s="1121"/>
    </row>
    <row r="16" spans="1:7">
      <c r="A16" s="2751"/>
      <c r="B16" s="1126" t="s">
        <v>1397</v>
      </c>
      <c r="C16" s="1127">
        <v>1</v>
      </c>
      <c r="D16" s="1128">
        <v>0.2304147465437788</v>
      </c>
      <c r="E16" s="1128">
        <v>0.2304147465437788</v>
      </c>
      <c r="F16" s="1129">
        <v>73.271889400921665</v>
      </c>
      <c r="G16" s="1121"/>
    </row>
    <row r="17" spans="1:7" ht="24">
      <c r="A17" s="2751"/>
      <c r="B17" s="1126" t="s">
        <v>1398</v>
      </c>
      <c r="C17" s="1127">
        <v>1</v>
      </c>
      <c r="D17" s="1128">
        <v>0.2304147465437788</v>
      </c>
      <c r="E17" s="1128">
        <v>0.2304147465437788</v>
      </c>
      <c r="F17" s="1129">
        <v>73.502304147465438</v>
      </c>
      <c r="G17" s="1121"/>
    </row>
    <row r="18" spans="1:7" ht="24">
      <c r="A18" s="2751"/>
      <c r="B18" s="1126" t="s">
        <v>225</v>
      </c>
      <c r="C18" s="1127">
        <v>23</v>
      </c>
      <c r="D18" s="1129">
        <v>5.2995391705069128</v>
      </c>
      <c r="E18" s="1129">
        <v>5.2995391705069128</v>
      </c>
      <c r="F18" s="1129">
        <v>78.801843317972356</v>
      </c>
      <c r="G18" s="1121"/>
    </row>
    <row r="19" spans="1:7" ht="60">
      <c r="A19" s="2751"/>
      <c r="B19" s="1126" t="s">
        <v>1399</v>
      </c>
      <c r="C19" s="1127">
        <v>1</v>
      </c>
      <c r="D19" s="1128">
        <v>0.2304147465437788</v>
      </c>
      <c r="E19" s="1128">
        <v>0.2304147465437788</v>
      </c>
      <c r="F19" s="1129">
        <v>79.032258064516128</v>
      </c>
      <c r="G19" s="1121"/>
    </row>
    <row r="20" spans="1:7" ht="36">
      <c r="A20" s="2751"/>
      <c r="B20" s="1126" t="s">
        <v>1400</v>
      </c>
      <c r="C20" s="1127">
        <v>1</v>
      </c>
      <c r="D20" s="1128">
        <v>0.2304147465437788</v>
      </c>
      <c r="E20" s="1128">
        <v>0.2304147465437788</v>
      </c>
      <c r="F20" s="1129">
        <v>79.262672811059915</v>
      </c>
      <c r="G20" s="1121"/>
    </row>
    <row r="21" spans="1:7" ht="24">
      <c r="A21" s="2751"/>
      <c r="B21" s="1126" t="s">
        <v>1401</v>
      </c>
      <c r="C21" s="1127">
        <v>1</v>
      </c>
      <c r="D21" s="1128">
        <v>0.2304147465437788</v>
      </c>
      <c r="E21" s="1128">
        <v>0.2304147465437788</v>
      </c>
      <c r="F21" s="1129">
        <v>79.493087557603687</v>
      </c>
      <c r="G21" s="1121"/>
    </row>
    <row r="22" spans="1:7">
      <c r="A22" s="2751"/>
      <c r="B22" s="1126" t="s">
        <v>226</v>
      </c>
      <c r="C22" s="1127">
        <v>2</v>
      </c>
      <c r="D22" s="1128">
        <v>0.46082949308755761</v>
      </c>
      <c r="E22" s="1128">
        <v>0.46082949308755761</v>
      </c>
      <c r="F22" s="1129">
        <v>79.953917050691246</v>
      </c>
      <c r="G22" s="1121"/>
    </row>
    <row r="23" spans="1:7" ht="36">
      <c r="A23" s="2751"/>
      <c r="B23" s="1126" t="s">
        <v>1402</v>
      </c>
      <c r="C23" s="1127">
        <v>1</v>
      </c>
      <c r="D23" s="1128">
        <v>0.2304147465437788</v>
      </c>
      <c r="E23" s="1128">
        <v>0.2304147465437788</v>
      </c>
      <c r="F23" s="1129">
        <v>80.184331797235018</v>
      </c>
      <c r="G23" s="1121"/>
    </row>
    <row r="24" spans="1:7">
      <c r="A24" s="2751"/>
      <c r="B24" s="1126" t="s">
        <v>227</v>
      </c>
      <c r="C24" s="1127">
        <v>2</v>
      </c>
      <c r="D24" s="1128">
        <v>0.46082949308755761</v>
      </c>
      <c r="E24" s="1128">
        <v>0.46082949308755761</v>
      </c>
      <c r="F24" s="1129">
        <v>80.645161290322577</v>
      </c>
      <c r="G24" s="1121"/>
    </row>
    <row r="25" spans="1:7" ht="24">
      <c r="A25" s="2751"/>
      <c r="B25" s="1126" t="s">
        <v>1403</v>
      </c>
      <c r="C25" s="1127">
        <v>1</v>
      </c>
      <c r="D25" s="1128">
        <v>0.2304147465437788</v>
      </c>
      <c r="E25" s="1128">
        <v>0.2304147465437788</v>
      </c>
      <c r="F25" s="1129">
        <v>80.875576036866363</v>
      </c>
      <c r="G25" s="1121"/>
    </row>
    <row r="26" spans="1:7">
      <c r="A26" s="2751"/>
      <c r="B26" s="1126" t="s">
        <v>1404</v>
      </c>
      <c r="C26" s="1127">
        <v>1</v>
      </c>
      <c r="D26" s="1128">
        <v>0.2304147465437788</v>
      </c>
      <c r="E26" s="1128">
        <v>0.2304147465437788</v>
      </c>
      <c r="F26" s="1129">
        <v>81.105990783410135</v>
      </c>
      <c r="G26" s="1121"/>
    </row>
    <row r="27" spans="1:7" ht="24">
      <c r="A27" s="2751"/>
      <c r="B27" s="1126" t="s">
        <v>1405</v>
      </c>
      <c r="C27" s="1127">
        <v>1</v>
      </c>
      <c r="D27" s="1128">
        <v>0.2304147465437788</v>
      </c>
      <c r="E27" s="1128">
        <v>0.2304147465437788</v>
      </c>
      <c r="F27" s="1129">
        <v>81.336405529953907</v>
      </c>
      <c r="G27" s="1121"/>
    </row>
    <row r="28" spans="1:7">
      <c r="A28" s="2751"/>
      <c r="B28" s="1126" t="s">
        <v>228</v>
      </c>
      <c r="C28" s="1127">
        <v>1</v>
      </c>
      <c r="D28" s="1128">
        <v>0.2304147465437788</v>
      </c>
      <c r="E28" s="1128">
        <v>0.2304147465437788</v>
      </c>
      <c r="F28" s="1129">
        <v>81.566820276497694</v>
      </c>
      <c r="G28" s="1121"/>
    </row>
    <row r="29" spans="1:7">
      <c r="A29" s="2751"/>
      <c r="B29" s="1126" t="s">
        <v>66</v>
      </c>
      <c r="C29" s="1127">
        <v>26</v>
      </c>
      <c r="D29" s="1129">
        <v>5.9907834101382482</v>
      </c>
      <c r="E29" s="1129">
        <v>5.9907834101382482</v>
      </c>
      <c r="F29" s="1129">
        <v>87.557603686635943</v>
      </c>
      <c r="G29" s="1121"/>
    </row>
    <row r="30" spans="1:7" ht="36">
      <c r="A30" s="2751"/>
      <c r="B30" s="1126" t="s">
        <v>1406</v>
      </c>
      <c r="C30" s="1127">
        <v>1</v>
      </c>
      <c r="D30" s="1128">
        <v>0.2304147465437788</v>
      </c>
      <c r="E30" s="1128">
        <v>0.2304147465437788</v>
      </c>
      <c r="F30" s="1129">
        <v>87.78801843317973</v>
      </c>
      <c r="G30" s="1121"/>
    </row>
    <row r="31" spans="1:7" ht="36">
      <c r="A31" s="2751"/>
      <c r="B31" s="1126" t="s">
        <v>1407</v>
      </c>
      <c r="C31" s="1127">
        <v>1</v>
      </c>
      <c r="D31" s="1128">
        <v>0.2304147465437788</v>
      </c>
      <c r="E31" s="1128">
        <v>0.2304147465437788</v>
      </c>
      <c r="F31" s="1129">
        <v>88.018433179723502</v>
      </c>
      <c r="G31" s="1121"/>
    </row>
    <row r="32" spans="1:7" ht="24">
      <c r="A32" s="2751"/>
      <c r="B32" s="1126" t="s">
        <v>1408</v>
      </c>
      <c r="C32" s="1127">
        <v>1</v>
      </c>
      <c r="D32" s="1128">
        <v>0.2304147465437788</v>
      </c>
      <c r="E32" s="1128">
        <v>0.2304147465437788</v>
      </c>
      <c r="F32" s="1129">
        <v>88.248847926267288</v>
      </c>
      <c r="G32" s="1121"/>
    </row>
    <row r="33" spans="1:7" ht="36">
      <c r="A33" s="2751"/>
      <c r="B33" s="1126" t="s">
        <v>1409</v>
      </c>
      <c r="C33" s="1127">
        <v>1</v>
      </c>
      <c r="D33" s="1128">
        <v>0.2304147465437788</v>
      </c>
      <c r="E33" s="1128">
        <v>0.2304147465437788</v>
      </c>
      <c r="F33" s="1129">
        <v>88.47926267281106</v>
      </c>
      <c r="G33" s="1121"/>
    </row>
    <row r="34" spans="1:7" ht="36">
      <c r="A34" s="2751"/>
      <c r="B34" s="1126" t="s">
        <v>1410</v>
      </c>
      <c r="C34" s="1127">
        <v>1</v>
      </c>
      <c r="D34" s="1128">
        <v>0.2304147465437788</v>
      </c>
      <c r="E34" s="1128">
        <v>0.2304147465437788</v>
      </c>
      <c r="F34" s="1129">
        <v>88.709677419354833</v>
      </c>
      <c r="G34" s="1121"/>
    </row>
    <row r="35" spans="1:7" ht="24">
      <c r="A35" s="2751"/>
      <c r="B35" s="1126" t="s">
        <v>1411</v>
      </c>
      <c r="C35" s="1127">
        <v>1</v>
      </c>
      <c r="D35" s="1128">
        <v>0.2304147465437788</v>
      </c>
      <c r="E35" s="1128">
        <v>0.2304147465437788</v>
      </c>
      <c r="F35" s="1129">
        <v>88.940092165898619</v>
      </c>
      <c r="G35" s="1121"/>
    </row>
    <row r="36" spans="1:7" ht="24">
      <c r="A36" s="2751"/>
      <c r="B36" s="1126" t="s">
        <v>1412</v>
      </c>
      <c r="C36" s="1127">
        <v>1</v>
      </c>
      <c r="D36" s="1128">
        <v>0.2304147465437788</v>
      </c>
      <c r="E36" s="1128">
        <v>0.2304147465437788</v>
      </c>
      <c r="F36" s="1129">
        <v>89.170506912442391</v>
      </c>
      <c r="G36" s="1121"/>
    </row>
    <row r="37" spans="1:7" ht="24">
      <c r="A37" s="2751"/>
      <c r="B37" s="1126" t="s">
        <v>1413</v>
      </c>
      <c r="C37" s="1127">
        <v>1</v>
      </c>
      <c r="D37" s="1128">
        <v>0.2304147465437788</v>
      </c>
      <c r="E37" s="1128">
        <v>0.2304147465437788</v>
      </c>
      <c r="F37" s="1129">
        <v>89.400921658986178</v>
      </c>
      <c r="G37" s="1121"/>
    </row>
    <row r="38" spans="1:7">
      <c r="A38" s="2751"/>
      <c r="B38" s="1126" t="s">
        <v>1414</v>
      </c>
      <c r="C38" s="1127">
        <v>2</v>
      </c>
      <c r="D38" s="1128">
        <v>0.46082949308755761</v>
      </c>
      <c r="E38" s="1128">
        <v>0.46082949308755761</v>
      </c>
      <c r="F38" s="1129">
        <v>89.861751152073737</v>
      </c>
      <c r="G38" s="1121"/>
    </row>
    <row r="39" spans="1:7" ht="24">
      <c r="A39" s="2751"/>
      <c r="B39" s="1126" t="s">
        <v>1415</v>
      </c>
      <c r="C39" s="1127">
        <v>1</v>
      </c>
      <c r="D39" s="1128">
        <v>0.2304147465437788</v>
      </c>
      <c r="E39" s="1128">
        <v>0.2304147465437788</v>
      </c>
      <c r="F39" s="1129">
        <v>90.092165898617509</v>
      </c>
      <c r="G39" s="1121"/>
    </row>
    <row r="40" spans="1:7">
      <c r="A40" s="2751"/>
      <c r="B40" s="1126" t="s">
        <v>1416</v>
      </c>
      <c r="C40" s="1127">
        <v>1</v>
      </c>
      <c r="D40" s="1128">
        <v>0.2304147465437788</v>
      </c>
      <c r="E40" s="1128">
        <v>0.2304147465437788</v>
      </c>
      <c r="F40" s="1129">
        <v>90.322580645161281</v>
      </c>
      <c r="G40" s="1121"/>
    </row>
    <row r="41" spans="1:7" ht="72">
      <c r="A41" s="2751"/>
      <c r="B41" s="1126" t="s">
        <v>1417</v>
      </c>
      <c r="C41" s="1127">
        <v>1</v>
      </c>
      <c r="D41" s="1128">
        <v>0.2304147465437788</v>
      </c>
      <c r="E41" s="1128">
        <v>0.2304147465437788</v>
      </c>
      <c r="F41" s="1129">
        <v>90.552995391705068</v>
      </c>
      <c r="G41" s="1121"/>
    </row>
    <row r="42" spans="1:7" ht="84">
      <c r="A42" s="2751"/>
      <c r="B42" s="1126" t="s">
        <v>1418</v>
      </c>
      <c r="C42" s="1127">
        <v>1</v>
      </c>
      <c r="D42" s="1128">
        <v>0.2304147465437788</v>
      </c>
      <c r="E42" s="1128">
        <v>0.2304147465437788</v>
      </c>
      <c r="F42" s="1129">
        <v>90.78341013824884</v>
      </c>
      <c r="G42" s="1121"/>
    </row>
    <row r="43" spans="1:7">
      <c r="A43" s="2751"/>
      <c r="B43" s="1126" t="s">
        <v>229</v>
      </c>
      <c r="C43" s="1127">
        <v>1</v>
      </c>
      <c r="D43" s="1128">
        <v>0.2304147465437788</v>
      </c>
      <c r="E43" s="1128">
        <v>0.2304147465437788</v>
      </c>
      <c r="F43" s="1129">
        <v>91.013824884792626</v>
      </c>
      <c r="G43" s="1121"/>
    </row>
    <row r="44" spans="1:7">
      <c r="A44" s="2751"/>
      <c r="B44" s="1126" t="s">
        <v>1419</v>
      </c>
      <c r="C44" s="1127">
        <v>1</v>
      </c>
      <c r="D44" s="1128">
        <v>0.2304147465437788</v>
      </c>
      <c r="E44" s="1128">
        <v>0.2304147465437788</v>
      </c>
      <c r="F44" s="1129">
        <v>91.244239631336413</v>
      </c>
      <c r="G44" s="1121"/>
    </row>
    <row r="45" spans="1:7">
      <c r="A45" s="2751"/>
      <c r="B45" s="1126" t="s">
        <v>1420</v>
      </c>
      <c r="C45" s="1127">
        <v>1</v>
      </c>
      <c r="D45" s="1128">
        <v>0.2304147465437788</v>
      </c>
      <c r="E45" s="1128">
        <v>0.2304147465437788</v>
      </c>
      <c r="F45" s="1129">
        <v>91.474654377880185</v>
      </c>
      <c r="G45" s="1121"/>
    </row>
    <row r="46" spans="1:7" ht="24">
      <c r="A46" s="2751"/>
      <c r="B46" s="1126" t="s">
        <v>1421</v>
      </c>
      <c r="C46" s="1127">
        <v>1</v>
      </c>
      <c r="D46" s="1128">
        <v>0.2304147465437788</v>
      </c>
      <c r="E46" s="1128">
        <v>0.2304147465437788</v>
      </c>
      <c r="F46" s="1129">
        <v>91.705069124423972</v>
      </c>
      <c r="G46" s="1121"/>
    </row>
    <row r="47" spans="1:7" ht="24">
      <c r="A47" s="2751"/>
      <c r="B47" s="1126" t="s">
        <v>1422</v>
      </c>
      <c r="C47" s="1127">
        <v>1</v>
      </c>
      <c r="D47" s="1128">
        <v>0.2304147465437788</v>
      </c>
      <c r="E47" s="1128">
        <v>0.2304147465437788</v>
      </c>
      <c r="F47" s="1129">
        <v>91.935483870967744</v>
      </c>
      <c r="G47" s="1121"/>
    </row>
    <row r="48" spans="1:7" ht="72">
      <c r="A48" s="2751"/>
      <c r="B48" s="1126" t="s">
        <v>1423</v>
      </c>
      <c r="C48" s="1127">
        <v>1</v>
      </c>
      <c r="D48" s="1128">
        <v>0.2304147465437788</v>
      </c>
      <c r="E48" s="1128">
        <v>0.2304147465437788</v>
      </c>
      <c r="F48" s="1129">
        <v>92.165898617511516</v>
      </c>
      <c r="G48" s="1121"/>
    </row>
    <row r="49" spans="1:7">
      <c r="A49" s="2751"/>
      <c r="B49" s="1126" t="s">
        <v>1424</v>
      </c>
      <c r="C49" s="1127">
        <v>1</v>
      </c>
      <c r="D49" s="1128">
        <v>0.2304147465437788</v>
      </c>
      <c r="E49" s="1128">
        <v>0.2304147465437788</v>
      </c>
      <c r="F49" s="1129">
        <v>92.396313364055302</v>
      </c>
      <c r="G49" s="1121"/>
    </row>
    <row r="50" spans="1:7">
      <c r="A50" s="2751"/>
      <c r="B50" s="1126" t="s">
        <v>1425</v>
      </c>
      <c r="C50" s="1127">
        <v>1</v>
      </c>
      <c r="D50" s="1128">
        <v>0.2304147465437788</v>
      </c>
      <c r="E50" s="1128">
        <v>0.2304147465437788</v>
      </c>
      <c r="F50" s="1129">
        <v>92.626728110599075</v>
      </c>
      <c r="G50" s="1121"/>
    </row>
    <row r="51" spans="1:7" ht="24">
      <c r="A51" s="2751"/>
      <c r="B51" s="1126" t="s">
        <v>1426</v>
      </c>
      <c r="C51" s="1127">
        <v>1</v>
      </c>
      <c r="D51" s="1128">
        <v>0.2304147465437788</v>
      </c>
      <c r="E51" s="1128">
        <v>0.2304147465437788</v>
      </c>
      <c r="F51" s="1129">
        <v>92.857142857142861</v>
      </c>
      <c r="G51" s="1121"/>
    </row>
    <row r="52" spans="1:7">
      <c r="A52" s="2751"/>
      <c r="B52" s="1126" t="s">
        <v>230</v>
      </c>
      <c r="C52" s="1127">
        <v>2</v>
      </c>
      <c r="D52" s="1128">
        <v>0.46082949308755761</v>
      </c>
      <c r="E52" s="1128">
        <v>0.46082949308755761</v>
      </c>
      <c r="F52" s="1129">
        <v>93.31797235023042</v>
      </c>
      <c r="G52" s="1121"/>
    </row>
    <row r="53" spans="1:7">
      <c r="A53" s="2751"/>
      <c r="B53" s="1126" t="s">
        <v>231</v>
      </c>
      <c r="C53" s="1127">
        <v>4</v>
      </c>
      <c r="D53" s="1128">
        <v>0.92165898617511521</v>
      </c>
      <c r="E53" s="1128">
        <v>0.92165898617511521</v>
      </c>
      <c r="F53" s="1129">
        <v>94.239631336405523</v>
      </c>
      <c r="G53" s="1121"/>
    </row>
    <row r="54" spans="1:7" ht="48">
      <c r="A54" s="2751"/>
      <c r="B54" s="1126" t="s">
        <v>1427</v>
      </c>
      <c r="C54" s="1127">
        <v>1</v>
      </c>
      <c r="D54" s="1128">
        <v>0.2304147465437788</v>
      </c>
      <c r="E54" s="1128">
        <v>0.2304147465437788</v>
      </c>
      <c r="F54" s="1129">
        <v>94.47004608294931</v>
      </c>
      <c r="G54" s="1121"/>
    </row>
    <row r="55" spans="1:7" ht="48">
      <c r="A55" s="2751"/>
      <c r="B55" s="1126" t="s">
        <v>1428</v>
      </c>
      <c r="C55" s="1127">
        <v>1</v>
      </c>
      <c r="D55" s="1128">
        <v>0.2304147465437788</v>
      </c>
      <c r="E55" s="1128">
        <v>0.2304147465437788</v>
      </c>
      <c r="F55" s="1129">
        <v>94.700460829493082</v>
      </c>
      <c r="G55" s="1121"/>
    </row>
    <row r="56" spans="1:7" ht="24">
      <c r="A56" s="2751"/>
      <c r="B56" s="1126" t="s">
        <v>1429</v>
      </c>
      <c r="C56" s="1127">
        <v>2</v>
      </c>
      <c r="D56" s="1128">
        <v>0.46082949308755761</v>
      </c>
      <c r="E56" s="1128">
        <v>0.46082949308755761</v>
      </c>
      <c r="F56" s="1129">
        <v>95.161290322580655</v>
      </c>
      <c r="G56" s="1121"/>
    </row>
    <row r="57" spans="1:7">
      <c r="A57" s="2751"/>
      <c r="B57" s="1126" t="s">
        <v>232</v>
      </c>
      <c r="C57" s="1127">
        <v>1</v>
      </c>
      <c r="D57" s="1128">
        <v>0.2304147465437788</v>
      </c>
      <c r="E57" s="1128">
        <v>0.2304147465437788</v>
      </c>
      <c r="F57" s="1129">
        <v>95.391705069124427</v>
      </c>
      <c r="G57" s="1121"/>
    </row>
    <row r="58" spans="1:7">
      <c r="A58" s="2751"/>
      <c r="B58" s="1126" t="s">
        <v>233</v>
      </c>
      <c r="C58" s="1127">
        <v>4</v>
      </c>
      <c r="D58" s="1128">
        <v>0.92165898617511521</v>
      </c>
      <c r="E58" s="1128">
        <v>0.92165898617511521</v>
      </c>
      <c r="F58" s="1129">
        <v>96.313364055299544</v>
      </c>
      <c r="G58" s="1121"/>
    </row>
    <row r="59" spans="1:7" ht="36">
      <c r="A59" s="2751"/>
      <c r="B59" s="1126" t="s">
        <v>1430</v>
      </c>
      <c r="C59" s="1127">
        <v>1</v>
      </c>
      <c r="D59" s="1128">
        <v>0.2304147465437788</v>
      </c>
      <c r="E59" s="1128">
        <v>0.2304147465437788</v>
      </c>
      <c r="F59" s="1129">
        <v>96.543778801843317</v>
      </c>
      <c r="G59" s="1121"/>
    </row>
    <row r="60" spans="1:7" ht="60">
      <c r="A60" s="2751"/>
      <c r="B60" s="1126" t="s">
        <v>1431</v>
      </c>
      <c r="C60" s="1127">
        <v>1</v>
      </c>
      <c r="D60" s="1128">
        <v>0.2304147465437788</v>
      </c>
      <c r="E60" s="1128">
        <v>0.2304147465437788</v>
      </c>
      <c r="F60" s="1129">
        <v>96.774193548387103</v>
      </c>
      <c r="G60" s="1121"/>
    </row>
    <row r="61" spans="1:7">
      <c r="A61" s="2751"/>
      <c r="B61" s="1126" t="s">
        <v>234</v>
      </c>
      <c r="C61" s="1127">
        <v>1</v>
      </c>
      <c r="D61" s="1128">
        <v>0.2304147465437788</v>
      </c>
      <c r="E61" s="1128">
        <v>0.2304147465437788</v>
      </c>
      <c r="F61" s="1129">
        <v>97.004608294930875</v>
      </c>
      <c r="G61" s="1121"/>
    </row>
    <row r="62" spans="1:7">
      <c r="A62" s="2751"/>
      <c r="B62" s="1126" t="s">
        <v>1432</v>
      </c>
      <c r="C62" s="1127">
        <v>1</v>
      </c>
      <c r="D62" s="1128">
        <v>0.2304147465437788</v>
      </c>
      <c r="E62" s="1128">
        <v>0.2304147465437788</v>
      </c>
      <c r="F62" s="1129">
        <v>97.235023041474662</v>
      </c>
      <c r="G62" s="1121"/>
    </row>
    <row r="63" spans="1:7">
      <c r="A63" s="2751"/>
      <c r="B63" s="1126" t="s">
        <v>235</v>
      </c>
      <c r="C63" s="1127">
        <v>1</v>
      </c>
      <c r="D63" s="1128">
        <v>0.2304147465437788</v>
      </c>
      <c r="E63" s="1128">
        <v>0.2304147465437788</v>
      </c>
      <c r="F63" s="1129">
        <v>97.465437788018434</v>
      </c>
      <c r="G63" s="1121"/>
    </row>
    <row r="64" spans="1:7" ht="24">
      <c r="A64" s="2751"/>
      <c r="B64" s="1126" t="s">
        <v>1433</v>
      </c>
      <c r="C64" s="1127">
        <v>1</v>
      </c>
      <c r="D64" s="1128">
        <v>0.2304147465437788</v>
      </c>
      <c r="E64" s="1128">
        <v>0.2304147465437788</v>
      </c>
      <c r="F64" s="1129">
        <v>97.695852534562206</v>
      </c>
      <c r="G64" s="1121"/>
    </row>
    <row r="65" spans="1:7">
      <c r="A65" s="2751"/>
      <c r="B65" s="1126" t="s">
        <v>1434</v>
      </c>
      <c r="C65" s="1127">
        <v>1</v>
      </c>
      <c r="D65" s="1128">
        <v>0.2304147465437788</v>
      </c>
      <c r="E65" s="1128">
        <v>0.2304147465437788</v>
      </c>
      <c r="F65" s="1129">
        <v>97.926267281105993</v>
      </c>
      <c r="G65" s="1121"/>
    </row>
    <row r="66" spans="1:7">
      <c r="A66" s="2751"/>
      <c r="B66" s="1126" t="s">
        <v>236</v>
      </c>
      <c r="C66" s="1127">
        <v>1</v>
      </c>
      <c r="D66" s="1128">
        <v>0.2304147465437788</v>
      </c>
      <c r="E66" s="1128">
        <v>0.2304147465437788</v>
      </c>
      <c r="F66" s="1129">
        <v>98.156682027649765</v>
      </c>
      <c r="G66" s="1121"/>
    </row>
    <row r="67" spans="1:7">
      <c r="A67" s="2751"/>
      <c r="B67" s="1126" t="s">
        <v>1435</v>
      </c>
      <c r="C67" s="1127">
        <v>1</v>
      </c>
      <c r="D67" s="1128">
        <v>0.2304147465437788</v>
      </c>
      <c r="E67" s="1128">
        <v>0.2304147465437788</v>
      </c>
      <c r="F67" s="1129">
        <v>98.387096774193552</v>
      </c>
      <c r="G67" s="1121"/>
    </row>
    <row r="68" spans="1:7" ht="24">
      <c r="A68" s="2751"/>
      <c r="B68" s="1126" t="s">
        <v>1436</v>
      </c>
      <c r="C68" s="1127">
        <v>1</v>
      </c>
      <c r="D68" s="1128">
        <v>0.2304147465437788</v>
      </c>
      <c r="E68" s="1128">
        <v>0.2304147465437788</v>
      </c>
      <c r="F68" s="1129">
        <v>98.617511520737324</v>
      </c>
      <c r="G68" s="1121"/>
    </row>
    <row r="69" spans="1:7" ht="24">
      <c r="A69" s="2751"/>
      <c r="B69" s="1126" t="s">
        <v>1437</v>
      </c>
      <c r="C69" s="1127">
        <v>1</v>
      </c>
      <c r="D69" s="1128">
        <v>0.2304147465437788</v>
      </c>
      <c r="E69" s="1128">
        <v>0.2304147465437788</v>
      </c>
      <c r="F69" s="1129">
        <v>98.84792626728111</v>
      </c>
      <c r="G69" s="1121"/>
    </row>
    <row r="70" spans="1:7">
      <c r="A70" s="2751"/>
      <c r="B70" s="1126" t="s">
        <v>1438</v>
      </c>
      <c r="C70" s="1127">
        <v>4</v>
      </c>
      <c r="D70" s="1128">
        <v>0.92165898617511521</v>
      </c>
      <c r="E70" s="1128">
        <v>0.92165898617511521</v>
      </c>
      <c r="F70" s="1129">
        <v>99.769585253456214</v>
      </c>
      <c r="G70" s="1121"/>
    </row>
    <row r="71" spans="1:7">
      <c r="A71" s="2751"/>
      <c r="B71" s="1126" t="s">
        <v>1439</v>
      </c>
      <c r="C71" s="1127">
        <v>1</v>
      </c>
      <c r="D71" s="1128">
        <v>0.2304147465437788</v>
      </c>
      <c r="E71" s="1128">
        <v>0.2304147465437788</v>
      </c>
      <c r="F71" s="1129">
        <v>100</v>
      </c>
      <c r="G71" s="1121"/>
    </row>
    <row r="72" spans="1:7" ht="15.75" thickBot="1">
      <c r="A72" s="2752"/>
      <c r="B72" s="1130" t="s">
        <v>518</v>
      </c>
      <c r="C72" s="1131">
        <v>434</v>
      </c>
      <c r="D72" s="1132">
        <v>100</v>
      </c>
      <c r="E72" s="1132">
        <v>100</v>
      </c>
      <c r="F72" s="1130"/>
      <c r="G72" s="1121"/>
    </row>
    <row r="73" spans="1:7" ht="15.75" thickTop="1"/>
  </sheetData>
  <mergeCells count="3">
    <mergeCell ref="A2:F2"/>
    <mergeCell ref="A3:B3"/>
    <mergeCell ref="A4:A72"/>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4" tint="0.39997558519241921"/>
  </sheetPr>
  <dimension ref="A1:AD76"/>
  <sheetViews>
    <sheetView topLeftCell="A44" zoomScale="85" zoomScaleNormal="85" workbookViewId="0">
      <selection activeCell="T24" sqref="T24"/>
    </sheetView>
  </sheetViews>
  <sheetFormatPr baseColWidth="10" defaultColWidth="9.140625" defaultRowHeight="15"/>
  <cols>
    <col min="1" max="1" width="11.42578125" customWidth="1"/>
    <col min="9" max="9" width="14.28515625" customWidth="1"/>
  </cols>
  <sheetData>
    <row r="1" spans="1:30" ht="15.75" thickBot="1">
      <c r="A1" s="2770" t="s">
        <v>398</v>
      </c>
      <c r="B1" s="2770"/>
      <c r="C1" s="2770"/>
      <c r="D1" s="2770"/>
      <c r="E1" s="2770"/>
      <c r="F1" s="2770"/>
      <c r="G1" s="2770"/>
      <c r="H1" s="2770"/>
      <c r="I1" s="127"/>
    </row>
    <row r="2" spans="1:30" ht="122.25" thickTop="1" thickBot="1">
      <c r="A2" s="2771" t="s">
        <v>8</v>
      </c>
      <c r="B2" s="2772"/>
      <c r="C2" s="301" t="s">
        <v>481</v>
      </c>
      <c r="D2" s="302" t="s">
        <v>482</v>
      </c>
      <c r="E2" s="302" t="s">
        <v>484</v>
      </c>
      <c r="F2" s="302" t="s">
        <v>483</v>
      </c>
      <c r="G2" s="302" t="s">
        <v>354</v>
      </c>
      <c r="H2" s="303" t="s">
        <v>485</v>
      </c>
      <c r="I2" s="127"/>
    </row>
    <row r="3" spans="1:30" ht="15.75" customHeight="1" thickTop="1">
      <c r="A3" s="2773" t="s">
        <v>397</v>
      </c>
      <c r="B3" s="304" t="s">
        <v>399</v>
      </c>
      <c r="C3" s="1279">
        <v>5.3607737291947828</v>
      </c>
      <c r="D3" s="1279">
        <v>6.3056680161943319</v>
      </c>
      <c r="E3" s="1279">
        <v>3.9426450742240209</v>
      </c>
      <c r="F3" s="1279">
        <v>5.8947368421052628</v>
      </c>
      <c r="G3" s="1279">
        <v>4.7016129032258061</v>
      </c>
      <c r="H3" s="1279">
        <v>5.5161290322580649</v>
      </c>
      <c r="I3" s="491">
        <f>AVERAGE(C3:H3)</f>
        <v>5.2869275995337119</v>
      </c>
      <c r="AD3" s="494">
        <v>5.2767956215324636</v>
      </c>
    </row>
    <row r="4" spans="1:30">
      <c r="A4" s="2768"/>
      <c r="B4" s="128" t="s">
        <v>64</v>
      </c>
      <c r="C4" s="305"/>
      <c r="D4" s="306"/>
      <c r="E4" s="306"/>
      <c r="F4" s="306"/>
      <c r="G4" s="306"/>
      <c r="H4" s="307"/>
      <c r="I4" s="492"/>
      <c r="AD4" s="494">
        <v>5.4837962962962967</v>
      </c>
    </row>
    <row r="5" spans="1:30" ht="24">
      <c r="A5" s="2768"/>
      <c r="B5" s="128" t="s">
        <v>400</v>
      </c>
      <c r="C5" s="308"/>
      <c r="D5" s="309"/>
      <c r="E5" s="309"/>
      <c r="F5" s="309"/>
      <c r="G5" s="309"/>
      <c r="H5" s="310"/>
      <c r="I5" s="492"/>
      <c r="AD5" s="494">
        <v>5.3999999999999986</v>
      </c>
    </row>
    <row r="6" spans="1:30">
      <c r="A6" s="2768" t="s">
        <v>395</v>
      </c>
      <c r="B6" s="304" t="s">
        <v>399</v>
      </c>
      <c r="C6" s="1279">
        <v>5.4027777777777777</v>
      </c>
      <c r="D6" s="1279">
        <v>6.244791666666667</v>
      </c>
      <c r="E6" s="1279">
        <v>5.1284722222222241</v>
      </c>
      <c r="F6" s="1279">
        <v>6.1034226190476168</v>
      </c>
      <c r="G6" s="1279">
        <v>4.9375</v>
      </c>
      <c r="H6" s="1279">
        <v>5.229166666666667</v>
      </c>
      <c r="I6" s="491">
        <f>AVERAGE(C6:H6)</f>
        <v>5.5076884920634912</v>
      </c>
      <c r="AD6" s="494">
        <v>4.4021164021164019</v>
      </c>
    </row>
    <row r="7" spans="1:30">
      <c r="A7" s="2768"/>
      <c r="B7" s="128" t="s">
        <v>64</v>
      </c>
      <c r="C7" s="305"/>
      <c r="D7" s="306"/>
      <c r="E7" s="306"/>
      <c r="F7" s="306"/>
      <c r="G7" s="306"/>
      <c r="H7" s="307"/>
      <c r="I7" s="492"/>
      <c r="AD7" s="494">
        <v>5.6499999999999995</v>
      </c>
    </row>
    <row r="8" spans="1:30" ht="24">
      <c r="A8" s="2768"/>
      <c r="B8" s="128" t="s">
        <v>400</v>
      </c>
      <c r="C8" s="308"/>
      <c r="D8" s="309"/>
      <c r="E8" s="309"/>
      <c r="F8" s="309"/>
      <c r="G8" s="309"/>
      <c r="H8" s="310"/>
      <c r="I8" s="492"/>
      <c r="AD8" s="494"/>
    </row>
    <row r="9" spans="1:30" ht="15" customHeight="1">
      <c r="A9" s="2768" t="s">
        <v>393</v>
      </c>
      <c r="B9" s="304" t="s">
        <v>399</v>
      </c>
      <c r="C9" s="1279">
        <v>5.3853427895981092</v>
      </c>
      <c r="D9" s="1279">
        <v>6.4308510638297873</v>
      </c>
      <c r="E9" s="1279">
        <v>4.9219858156028362</v>
      </c>
      <c r="F9" s="1279">
        <v>6.0638297872340425</v>
      </c>
      <c r="G9" s="1279">
        <v>4.9042553191489358</v>
      </c>
      <c r="H9" s="1279">
        <v>5.3510638297872344</v>
      </c>
      <c r="I9" s="491">
        <f>AVERAGE(C9:H9)</f>
        <v>5.5095547675334915</v>
      </c>
    </row>
    <row r="10" spans="1:30" ht="21" customHeight="1">
      <c r="A10" s="2768"/>
      <c r="B10" s="128" t="s">
        <v>64</v>
      </c>
      <c r="C10" s="305"/>
      <c r="D10" s="306"/>
      <c r="E10" s="306"/>
      <c r="F10" s="306"/>
      <c r="G10" s="306"/>
      <c r="H10" s="307"/>
      <c r="I10" s="492"/>
    </row>
    <row r="11" spans="1:30" ht="24">
      <c r="A11" s="2768"/>
      <c r="B11" s="128" t="s">
        <v>400</v>
      </c>
      <c r="C11" s="308"/>
      <c r="D11" s="309"/>
      <c r="E11" s="309"/>
      <c r="F11" s="309"/>
      <c r="G11" s="309"/>
      <c r="H11" s="310"/>
      <c r="I11" s="492"/>
    </row>
    <row r="12" spans="1:30" ht="15" customHeight="1">
      <c r="A12" s="2768" t="s">
        <v>394</v>
      </c>
      <c r="B12" s="304" t="s">
        <v>399</v>
      </c>
      <c r="C12" s="1279">
        <v>5.2623456790123457</v>
      </c>
      <c r="D12" s="1279">
        <v>6.1388888888888893</v>
      </c>
      <c r="E12" s="1279">
        <v>4.9444444444444438</v>
      </c>
      <c r="F12" s="1279">
        <v>5.8928571428571415</v>
      </c>
      <c r="G12" s="1279">
        <v>4.7222222222222223</v>
      </c>
      <c r="H12" s="1279">
        <v>5.541666666666667</v>
      </c>
      <c r="I12" s="491">
        <f>AVERAGE(C12:H12)</f>
        <v>5.4170708406819514</v>
      </c>
    </row>
    <row r="13" spans="1:30" ht="21" customHeight="1">
      <c r="A13" s="2768"/>
      <c r="B13" s="128" t="s">
        <v>64</v>
      </c>
      <c r="C13" s="305"/>
      <c r="D13" s="306"/>
      <c r="E13" s="306"/>
      <c r="F13" s="306"/>
      <c r="G13" s="306"/>
      <c r="H13" s="307"/>
      <c r="I13" s="492"/>
    </row>
    <row r="14" spans="1:30" ht="24">
      <c r="A14" s="2768"/>
      <c r="B14" s="128" t="s">
        <v>400</v>
      </c>
      <c r="C14" s="308"/>
      <c r="D14" s="309"/>
      <c r="E14" s="309"/>
      <c r="F14" s="309"/>
      <c r="G14" s="309"/>
      <c r="H14" s="310"/>
      <c r="I14" s="492"/>
    </row>
    <row r="15" spans="1:30" ht="15" customHeight="1">
      <c r="A15" s="2768" t="s">
        <v>396</v>
      </c>
      <c r="B15" s="304" t="s">
        <v>399</v>
      </c>
      <c r="C15" s="1279">
        <v>5.4888888888888889</v>
      </c>
      <c r="D15" s="1279">
        <v>6.7</v>
      </c>
      <c r="E15" s="1279">
        <v>5.0666666666666664</v>
      </c>
      <c r="F15" s="1279">
        <v>6.2714285714285714</v>
      </c>
      <c r="G15" s="1279">
        <v>4.5999999999999996</v>
      </c>
      <c r="H15" s="1279">
        <v>5.7</v>
      </c>
      <c r="I15" s="491">
        <f>AVERAGE(C15:H15)</f>
        <v>5.6378306878306885</v>
      </c>
    </row>
    <row r="16" spans="1:30">
      <c r="A16" s="2768"/>
      <c r="B16" s="128" t="s">
        <v>64</v>
      </c>
      <c r="C16" s="305"/>
      <c r="D16" s="306"/>
      <c r="E16" s="306"/>
      <c r="F16" s="306"/>
      <c r="G16" s="306"/>
      <c r="H16" s="307"/>
      <c r="I16" s="492"/>
    </row>
    <row r="17" spans="1:9" ht="24">
      <c r="A17" s="2768"/>
      <c r="B17" s="128" t="s">
        <v>400</v>
      </c>
      <c r="C17" s="308"/>
      <c r="D17" s="309"/>
      <c r="E17" s="309"/>
      <c r="F17" s="309"/>
      <c r="G17" s="309"/>
      <c r="H17" s="310"/>
      <c r="I17" s="492"/>
    </row>
    <row r="18" spans="1:9">
      <c r="A18" s="2768" t="s">
        <v>441</v>
      </c>
      <c r="B18" s="128" t="s">
        <v>399</v>
      </c>
      <c r="C18" s="1279">
        <v>5.3660737303428716</v>
      </c>
      <c r="D18" s="1280">
        <v>6.2808310991957148</v>
      </c>
      <c r="E18" s="1279">
        <v>4.4102861562258315</v>
      </c>
      <c r="F18" s="1279">
        <v>5.9638713954259197</v>
      </c>
      <c r="G18" s="1279">
        <v>4.7766203703703702</v>
      </c>
      <c r="H18" s="1279">
        <v>5.4386574074074074</v>
      </c>
      <c r="I18" s="491">
        <f>AVERAGE(C18:H18)</f>
        <v>5.3727233598280186</v>
      </c>
    </row>
    <row r="19" spans="1:9">
      <c r="A19" s="2768"/>
      <c r="B19" s="128" t="s">
        <v>64</v>
      </c>
      <c r="C19" s="311"/>
      <c r="D19" s="129"/>
      <c r="E19" s="129"/>
      <c r="F19" s="129"/>
      <c r="G19" s="129"/>
      <c r="H19" s="130"/>
      <c r="I19" s="127"/>
    </row>
    <row r="20" spans="1:9" ht="24.75" thickBot="1">
      <c r="A20" s="2769"/>
      <c r="B20" s="131" t="s">
        <v>400</v>
      </c>
      <c r="C20" s="312"/>
      <c r="D20" s="313"/>
      <c r="E20" s="313"/>
      <c r="F20" s="313"/>
      <c r="G20" s="313"/>
      <c r="H20" s="314"/>
      <c r="I20" s="127"/>
    </row>
    <row r="21" spans="1:9" ht="15.75" thickTop="1"/>
    <row r="22" spans="1:9" ht="15.75" thickBot="1"/>
    <row r="23" spans="1:9" ht="122.25" thickTop="1" thickBot="1">
      <c r="A23" s="268"/>
      <c r="B23" s="1171" t="s">
        <v>481</v>
      </c>
      <c r="C23" s="1172" t="s">
        <v>482</v>
      </c>
      <c r="D23" s="1172" t="s">
        <v>484</v>
      </c>
      <c r="E23" s="1172" t="s">
        <v>483</v>
      </c>
      <c r="F23" s="1172" t="s">
        <v>354</v>
      </c>
      <c r="G23" s="1173" t="s">
        <v>485</v>
      </c>
    </row>
    <row r="24" spans="1:9" ht="36">
      <c r="A24" s="1176" t="s">
        <v>397</v>
      </c>
      <c r="B24" s="1189">
        <v>5.3607737291947828</v>
      </c>
      <c r="C24" s="1177">
        <v>6.3</v>
      </c>
      <c r="D24" s="1177">
        <v>3.9</v>
      </c>
      <c r="E24" s="1177">
        <v>5.9</v>
      </c>
      <c r="F24" s="1177">
        <v>4.7</v>
      </c>
      <c r="G24" s="1178">
        <v>5.5</v>
      </c>
    </row>
    <row r="25" spans="1:9">
      <c r="A25" s="1179" t="s">
        <v>395</v>
      </c>
      <c r="B25" s="1186">
        <v>5.4027777777777777</v>
      </c>
      <c r="C25" s="1174">
        <v>6.2</v>
      </c>
      <c r="D25" s="1174">
        <v>5.0999999999999996</v>
      </c>
      <c r="E25" s="1174">
        <v>6.1</v>
      </c>
      <c r="F25" s="1174">
        <v>4.9000000000000004</v>
      </c>
      <c r="G25" s="1180">
        <v>5.2</v>
      </c>
    </row>
    <row r="26" spans="1:9" ht="24">
      <c r="A26" s="1181" t="s">
        <v>393</v>
      </c>
      <c r="B26" s="1187">
        <v>5.4193548387096779</v>
      </c>
      <c r="C26" s="1174">
        <v>6.4</v>
      </c>
      <c r="D26" s="1174">
        <v>4.9000000000000004</v>
      </c>
      <c r="E26" s="1174">
        <v>6.1</v>
      </c>
      <c r="F26" s="1174">
        <v>4.9000000000000004</v>
      </c>
      <c r="G26" s="1180">
        <v>5.4</v>
      </c>
    </row>
    <row r="27" spans="1:9" ht="40.5" customHeight="1">
      <c r="A27" s="1182" t="s">
        <v>394</v>
      </c>
      <c r="B27" s="1187">
        <v>5.3</v>
      </c>
      <c r="C27" s="1174">
        <v>6.1</v>
      </c>
      <c r="D27" s="1174">
        <v>4.9000000000000004</v>
      </c>
      <c r="E27" s="1174">
        <v>5.9</v>
      </c>
      <c r="F27" s="1174">
        <v>4.7</v>
      </c>
      <c r="G27" s="1180">
        <v>5.5</v>
      </c>
    </row>
    <row r="28" spans="1:9" ht="33.75" customHeight="1" thickBot="1">
      <c r="A28" s="1183" t="s">
        <v>396</v>
      </c>
      <c r="B28" s="1188">
        <v>5.5</v>
      </c>
      <c r="C28" s="1184">
        <v>6.7</v>
      </c>
      <c r="D28" s="1184">
        <v>5.0999999999999996</v>
      </c>
      <c r="E28" s="1184">
        <v>6.3</v>
      </c>
      <c r="F28" s="1184">
        <v>4.5999999999999996</v>
      </c>
      <c r="G28" s="1185">
        <v>5.7</v>
      </c>
    </row>
    <row r="29" spans="1:9" ht="15" customHeight="1">
      <c r="A29" s="268"/>
      <c r="B29" s="268"/>
      <c r="C29" s="268"/>
      <c r="D29" s="268"/>
      <c r="E29" s="268"/>
      <c r="F29" s="268"/>
      <c r="G29" s="268"/>
    </row>
    <row r="30" spans="1:9" ht="15" customHeight="1">
      <c r="A30" s="268"/>
      <c r="B30" s="1175"/>
      <c r="C30" s="268"/>
      <c r="D30" s="268"/>
      <c r="E30" s="268"/>
      <c r="F30" s="268"/>
      <c r="G30" s="268"/>
    </row>
    <row r="31" spans="1:9">
      <c r="A31" s="268"/>
      <c r="B31" s="1175"/>
      <c r="C31" s="268"/>
      <c r="D31" s="268"/>
      <c r="E31" s="268"/>
      <c r="F31" s="268"/>
      <c r="G31" s="268"/>
    </row>
    <row r="32" spans="1:9">
      <c r="A32" s="268"/>
      <c r="B32" s="268"/>
      <c r="C32" s="268"/>
      <c r="D32" s="268"/>
      <c r="E32" s="268"/>
      <c r="F32" s="268"/>
      <c r="G32" s="268"/>
    </row>
    <row r="36" spans="1:11" ht="15.75" thickBot="1">
      <c r="A36" s="2763" t="s">
        <v>1440</v>
      </c>
      <c r="B36" s="2763"/>
      <c r="C36" s="2763"/>
      <c r="D36" s="2763"/>
      <c r="E36" s="2763"/>
      <c r="F36" s="2763"/>
      <c r="G36" s="2763"/>
      <c r="H36" s="2763"/>
      <c r="I36" s="2763"/>
      <c r="J36" s="2763"/>
      <c r="K36" s="1133"/>
    </row>
    <row r="37" spans="1:11" ht="15.75" thickTop="1">
      <c r="A37" s="2764">
        <v>2017</v>
      </c>
      <c r="B37" s="2764"/>
      <c r="C37" s="2766" t="s">
        <v>64</v>
      </c>
      <c r="D37" s="2766" t="s">
        <v>648</v>
      </c>
      <c r="E37" s="2766" t="s">
        <v>1441</v>
      </c>
      <c r="F37" s="2766" t="s">
        <v>1442</v>
      </c>
      <c r="G37" s="2766" t="s">
        <v>1443</v>
      </c>
      <c r="H37" s="2766"/>
      <c r="I37" s="2766" t="s">
        <v>1444</v>
      </c>
      <c r="J37" s="2766" t="s">
        <v>1445</v>
      </c>
      <c r="K37" s="1133"/>
    </row>
    <row r="38" spans="1:11" ht="25.5" thickBot="1">
      <c r="A38" s="2765"/>
      <c r="B38" s="2765"/>
      <c r="C38" s="2767"/>
      <c r="D38" s="2767"/>
      <c r="E38" s="2767"/>
      <c r="F38" s="2767"/>
      <c r="G38" s="1134" t="s">
        <v>1446</v>
      </c>
      <c r="H38" s="1134" t="s">
        <v>1447</v>
      </c>
      <c r="I38" s="2767"/>
      <c r="J38" s="2767"/>
      <c r="K38" s="1133"/>
    </row>
    <row r="39" spans="1:11" ht="36.75" thickTop="1">
      <c r="A39" s="2762" t="s">
        <v>1448</v>
      </c>
      <c r="B39" s="1135" t="s">
        <v>393</v>
      </c>
      <c r="C39" s="1136">
        <v>47</v>
      </c>
      <c r="D39" s="1152">
        <v>5.3853427895981092</v>
      </c>
      <c r="E39" s="1138">
        <v>0.59106382789613243</v>
      </c>
      <c r="F39" s="1138">
        <v>8.6215520230782369E-2</v>
      </c>
      <c r="G39" s="1137">
        <v>5.2117999483670463</v>
      </c>
      <c r="H39" s="1137">
        <v>5.5588856308291721</v>
      </c>
      <c r="I39" s="1139">
        <v>3.5555555555555554</v>
      </c>
      <c r="J39" s="1139">
        <v>6.4444444444444446</v>
      </c>
      <c r="K39" s="1133"/>
    </row>
    <row r="40" spans="1:11" ht="24">
      <c r="A40" s="2754"/>
      <c r="B40" s="1140" t="s">
        <v>394</v>
      </c>
      <c r="C40" s="1141">
        <v>36</v>
      </c>
      <c r="D40" s="1153">
        <v>5.2623456790123457</v>
      </c>
      <c r="E40" s="1143">
        <v>0.80787690829816117</v>
      </c>
      <c r="F40" s="1143">
        <v>0.13464615138302685</v>
      </c>
      <c r="G40" s="1142">
        <v>4.9889994595813016</v>
      </c>
      <c r="H40" s="1142">
        <v>5.5356918984433898</v>
      </c>
      <c r="I40" s="1144">
        <v>2.6666666666666665</v>
      </c>
      <c r="J40" s="1144">
        <v>6.333333333333333</v>
      </c>
      <c r="K40" s="1133"/>
    </row>
    <row r="41" spans="1:11">
      <c r="A41" s="2754"/>
      <c r="B41" s="1140" t="s">
        <v>395</v>
      </c>
      <c r="C41" s="1141">
        <v>96</v>
      </c>
      <c r="D41" s="1153">
        <v>5.4027777777777777</v>
      </c>
      <c r="E41" s="1143">
        <v>0.60842044557730912</v>
      </c>
      <c r="F41" s="1143">
        <v>6.2096651697549569E-2</v>
      </c>
      <c r="G41" s="1142">
        <v>5.2795003376809122</v>
      </c>
      <c r="H41" s="1142">
        <v>5.5260552178746432</v>
      </c>
      <c r="I41" s="1144">
        <v>3.1111111111111112</v>
      </c>
      <c r="J41" s="1144">
        <v>6.666666666666667</v>
      </c>
      <c r="K41" s="1133"/>
    </row>
    <row r="42" spans="1:11" ht="24">
      <c r="A42" s="2754"/>
      <c r="B42" s="1140" t="s">
        <v>396</v>
      </c>
      <c r="C42" s="1155">
        <v>5</v>
      </c>
      <c r="D42" s="1153">
        <v>5.4888888888888889</v>
      </c>
      <c r="E42" s="1145">
        <v>1.014098151920412</v>
      </c>
      <c r="F42" s="1143">
        <v>0.45351848071019002</v>
      </c>
      <c r="G42" s="1142">
        <v>4.2297197230043411</v>
      </c>
      <c r="H42" s="1142">
        <v>6.7480580547734368</v>
      </c>
      <c r="I42" s="1144">
        <v>3.8888888888888888</v>
      </c>
      <c r="J42" s="1144">
        <v>6.333333333333333</v>
      </c>
      <c r="K42" s="1133"/>
    </row>
    <row r="43" spans="1:11" ht="48">
      <c r="A43" s="2754"/>
      <c r="B43" s="1140" t="s">
        <v>397</v>
      </c>
      <c r="C43" s="1141">
        <v>247</v>
      </c>
      <c r="D43" s="1153">
        <v>5.3607737291947828</v>
      </c>
      <c r="E43" s="1143">
        <v>0.81943959004187539</v>
      </c>
      <c r="F43" s="1143">
        <v>5.2139692532276315E-2</v>
      </c>
      <c r="G43" s="1142">
        <v>5.2580765660539255</v>
      </c>
      <c r="H43" s="1142">
        <v>5.4634708923356401</v>
      </c>
      <c r="I43" s="1144">
        <v>1.2222222222222223</v>
      </c>
      <c r="J43" s="1144">
        <v>6.7777777777777777</v>
      </c>
      <c r="K43" s="1133"/>
    </row>
    <row r="44" spans="1:11">
      <c r="A44" s="2754"/>
      <c r="B44" s="1140" t="s">
        <v>518</v>
      </c>
      <c r="C44" s="1141">
        <v>431</v>
      </c>
      <c r="D44" s="1153">
        <v>5.3660737303428716</v>
      </c>
      <c r="E44" s="1143">
        <v>0.75327932177422452</v>
      </c>
      <c r="F44" s="1143">
        <v>3.628418818612731E-2</v>
      </c>
      <c r="G44" s="1142">
        <v>5.2947572966487995</v>
      </c>
      <c r="H44" s="1142">
        <v>5.4373901640369438</v>
      </c>
      <c r="I44" s="1144">
        <v>1.2222222222222223</v>
      </c>
      <c r="J44" s="1144">
        <v>6.7777777777777777</v>
      </c>
      <c r="K44" s="1133"/>
    </row>
    <row r="45" spans="1:11" ht="36">
      <c r="A45" s="2754" t="s">
        <v>1449</v>
      </c>
      <c r="B45" s="1140" t="s">
        <v>393</v>
      </c>
      <c r="C45" s="1141">
        <v>47</v>
      </c>
      <c r="D45" s="1153">
        <v>6.0638297872340425</v>
      </c>
      <c r="E45" s="1143">
        <v>0.71276764809855964</v>
      </c>
      <c r="F45" s="1143">
        <v>0.1039678469298707</v>
      </c>
      <c r="G45" s="1142">
        <v>5.854553365719811</v>
      </c>
      <c r="H45" s="1142">
        <v>6.2731062087482741</v>
      </c>
      <c r="I45" s="1144">
        <v>3.5</v>
      </c>
      <c r="J45" s="1144">
        <v>7</v>
      </c>
      <c r="K45" s="1133"/>
    </row>
    <row r="46" spans="1:11" ht="24">
      <c r="A46" s="2754"/>
      <c r="B46" s="1140" t="s">
        <v>394</v>
      </c>
      <c r="C46" s="1141">
        <v>36</v>
      </c>
      <c r="D46" s="1153">
        <v>5.8928571428571415</v>
      </c>
      <c r="E46" s="1145">
        <v>1.2747262897197282</v>
      </c>
      <c r="F46" s="1143">
        <v>0.2124543816199547</v>
      </c>
      <c r="G46" s="1142">
        <v>5.4615518183390019</v>
      </c>
      <c r="H46" s="1142">
        <v>6.324162467375281</v>
      </c>
      <c r="I46" s="1144">
        <v>1.2142857142857142</v>
      </c>
      <c r="J46" s="1144">
        <v>7</v>
      </c>
      <c r="K46" s="1133"/>
    </row>
    <row r="47" spans="1:11">
      <c r="A47" s="2754"/>
      <c r="B47" s="1140" t="s">
        <v>395</v>
      </c>
      <c r="C47" s="1141">
        <v>96</v>
      </c>
      <c r="D47" s="1153">
        <v>6.1034226190476168</v>
      </c>
      <c r="E47" s="1145">
        <v>1.1614035451098068</v>
      </c>
      <c r="F47" s="1143">
        <v>0.11853525295743716</v>
      </c>
      <c r="G47" s="1142">
        <v>5.8681003891631356</v>
      </c>
      <c r="H47" s="1142">
        <v>6.3387448489320981</v>
      </c>
      <c r="I47" s="1144">
        <v>1.4285714285714286</v>
      </c>
      <c r="J47" s="1144">
        <v>7</v>
      </c>
      <c r="K47" s="1133"/>
    </row>
    <row r="48" spans="1:11" ht="24">
      <c r="A48" s="2754"/>
      <c r="B48" s="1140" t="s">
        <v>396</v>
      </c>
      <c r="C48" s="1155">
        <v>5</v>
      </c>
      <c r="D48" s="1153">
        <v>6.2714285714285714</v>
      </c>
      <c r="E48" s="1145">
        <v>1.0453980786557546</v>
      </c>
      <c r="F48" s="1143">
        <v>0.46751623348438787</v>
      </c>
      <c r="G48" s="1142">
        <v>4.9733954133703335</v>
      </c>
      <c r="H48" s="1142">
        <v>7.5694617294868092</v>
      </c>
      <c r="I48" s="1144">
        <v>4.5</v>
      </c>
      <c r="J48" s="1144">
        <v>7</v>
      </c>
      <c r="K48" s="1133"/>
    </row>
    <row r="49" spans="1:19" ht="48.75" thickBot="1">
      <c r="A49" s="2754"/>
      <c r="B49" s="1140" t="s">
        <v>397</v>
      </c>
      <c r="C49" s="1141">
        <v>247</v>
      </c>
      <c r="D49" s="1153">
        <v>5.8947368421052628</v>
      </c>
      <c r="E49" s="1145">
        <v>1.0318229488210642</v>
      </c>
      <c r="F49" s="1143">
        <v>6.5653322042357881E-2</v>
      </c>
      <c r="G49" s="1142">
        <v>5.7654225021645447</v>
      </c>
      <c r="H49" s="1142">
        <v>6.024051182045981</v>
      </c>
      <c r="I49" s="1144">
        <v>1</v>
      </c>
      <c r="J49" s="1144">
        <v>7</v>
      </c>
      <c r="K49" s="1133"/>
      <c r="M49" s="2756" t="s">
        <v>1455</v>
      </c>
      <c r="N49" s="2756"/>
      <c r="O49" s="2756"/>
      <c r="P49" s="2756"/>
      <c r="Q49" s="2756"/>
      <c r="R49" s="2756"/>
      <c r="S49" s="2756"/>
    </row>
    <row r="50" spans="1:19" ht="26.25" thickTop="1" thickBot="1">
      <c r="A50" s="2754"/>
      <c r="B50" s="1140" t="s">
        <v>518</v>
      </c>
      <c r="C50" s="1141">
        <v>431</v>
      </c>
      <c r="D50" s="1153">
        <v>5.9638713954259197</v>
      </c>
      <c r="E50" s="1145">
        <v>1.0552585764880289</v>
      </c>
      <c r="F50" s="1143">
        <v>5.0830017056797204E-2</v>
      </c>
      <c r="G50" s="1142">
        <v>5.863965190483305</v>
      </c>
      <c r="H50" s="1142">
        <v>6.0637776003685344</v>
      </c>
      <c r="I50" s="1144">
        <v>1</v>
      </c>
      <c r="J50" s="1144">
        <v>7</v>
      </c>
      <c r="K50" s="1133"/>
      <c r="M50" s="2757" t="s">
        <v>183</v>
      </c>
      <c r="N50" s="2757"/>
      <c r="O50" s="1156" t="s">
        <v>1456</v>
      </c>
      <c r="P50" s="1156" t="s">
        <v>1457</v>
      </c>
      <c r="Q50" s="1156" t="s">
        <v>1458</v>
      </c>
      <c r="R50" s="1156" t="s">
        <v>1459</v>
      </c>
      <c r="S50" s="1156" t="s">
        <v>1460</v>
      </c>
    </row>
    <row r="51" spans="1:19" ht="36.75" thickTop="1">
      <c r="A51" s="2754" t="s">
        <v>1450</v>
      </c>
      <c r="B51" s="1140" t="s">
        <v>393</v>
      </c>
      <c r="C51" s="1141">
        <v>47</v>
      </c>
      <c r="D51" s="1153">
        <v>4.9219858156028362</v>
      </c>
      <c r="E51" s="1145">
        <v>1.2335150002464814</v>
      </c>
      <c r="F51" s="1143">
        <v>0.17992665502347843</v>
      </c>
      <c r="G51" s="1142">
        <v>4.5598122435778405</v>
      </c>
      <c r="H51" s="1142">
        <v>5.2841593876278319</v>
      </c>
      <c r="I51" s="1144">
        <v>2.5</v>
      </c>
      <c r="J51" s="1144">
        <v>7</v>
      </c>
      <c r="K51" s="1133"/>
      <c r="M51" s="2758" t="s">
        <v>1448</v>
      </c>
      <c r="N51" s="1157" t="s">
        <v>1461</v>
      </c>
      <c r="O51" s="1158">
        <v>0.61647926334447434</v>
      </c>
      <c r="P51" s="1159">
        <v>4</v>
      </c>
      <c r="Q51" s="1158">
        <v>0.15411981583611858</v>
      </c>
      <c r="R51" s="1158">
        <v>0.26976537977427528</v>
      </c>
      <c r="S51" s="1158">
        <v>0.89739714157058037</v>
      </c>
    </row>
    <row r="52" spans="1:19" ht="24">
      <c r="A52" s="2754"/>
      <c r="B52" s="1140" t="s">
        <v>394</v>
      </c>
      <c r="C52" s="1141">
        <v>36</v>
      </c>
      <c r="D52" s="1153">
        <v>4.9444444444444438</v>
      </c>
      <c r="E52" s="1145">
        <v>1.6441333897146557</v>
      </c>
      <c r="F52" s="1143">
        <v>0.27402223161910927</v>
      </c>
      <c r="G52" s="1142">
        <v>4.3881497395177087</v>
      </c>
      <c r="H52" s="1142">
        <v>5.5007391493711788</v>
      </c>
      <c r="I52" s="1144">
        <v>1.1666666666666667</v>
      </c>
      <c r="J52" s="1144">
        <v>7</v>
      </c>
      <c r="K52" s="1133"/>
      <c r="M52" s="2759"/>
      <c r="N52" s="1160" t="s">
        <v>1462</v>
      </c>
      <c r="O52" s="1161">
        <v>243.37830748008886</v>
      </c>
      <c r="P52" s="1162">
        <v>426</v>
      </c>
      <c r="Q52" s="1163">
        <v>0.57131058093917575</v>
      </c>
      <c r="R52" s="1160"/>
      <c r="S52" s="1160"/>
    </row>
    <row r="53" spans="1:19">
      <c r="A53" s="2754"/>
      <c r="B53" s="1140" t="s">
        <v>395</v>
      </c>
      <c r="C53" s="1141">
        <v>96</v>
      </c>
      <c r="D53" s="1153">
        <v>5.1284722222222241</v>
      </c>
      <c r="E53" s="1145">
        <v>1.5253183287099896</v>
      </c>
      <c r="F53" s="1143">
        <v>0.15567715002726248</v>
      </c>
      <c r="G53" s="1142">
        <v>4.8194140039077897</v>
      </c>
      <c r="H53" s="1142">
        <v>5.4375304405366585</v>
      </c>
      <c r="I53" s="1144">
        <v>1</v>
      </c>
      <c r="J53" s="1144">
        <v>7</v>
      </c>
      <c r="K53" s="1133"/>
      <c r="M53" s="2759"/>
      <c r="N53" s="1160" t="s">
        <v>518</v>
      </c>
      <c r="O53" s="1161">
        <v>243.99478674343334</v>
      </c>
      <c r="P53" s="1162">
        <v>430</v>
      </c>
      <c r="Q53" s="1160"/>
      <c r="R53" s="1160"/>
      <c r="S53" s="1160"/>
    </row>
    <row r="54" spans="1:19" ht="24">
      <c r="A54" s="2754"/>
      <c r="B54" s="1140" t="s">
        <v>396</v>
      </c>
      <c r="C54" s="1155">
        <v>5</v>
      </c>
      <c r="D54" s="1153">
        <v>5.0666666666666664</v>
      </c>
      <c r="E54" s="1145">
        <v>2.1492892882170249</v>
      </c>
      <c r="F54" s="1143">
        <v>0.9611913903530811</v>
      </c>
      <c r="G54" s="1142">
        <v>2.3979715357625913</v>
      </c>
      <c r="H54" s="1142">
        <v>7.7353617975707412</v>
      </c>
      <c r="I54" s="1144">
        <v>1.8333333333333333</v>
      </c>
      <c r="J54" s="1144">
        <v>7</v>
      </c>
      <c r="K54" s="1133"/>
      <c r="M54" s="2759" t="s">
        <v>1449</v>
      </c>
      <c r="N54" s="1160" t="s">
        <v>1461</v>
      </c>
      <c r="O54" s="1161">
        <v>4.1742289950600089</v>
      </c>
      <c r="P54" s="1162">
        <v>4</v>
      </c>
      <c r="Q54" s="1161">
        <v>1.0435572487650022</v>
      </c>
      <c r="R54" s="1163">
        <v>0.936574190165395</v>
      </c>
      <c r="S54" s="1163">
        <v>0.4425281788027613</v>
      </c>
    </row>
    <row r="55" spans="1:19" ht="48">
      <c r="A55" s="2754"/>
      <c r="B55" s="1140" t="s">
        <v>397</v>
      </c>
      <c r="C55" s="1141">
        <v>247</v>
      </c>
      <c r="D55" s="1153">
        <v>3.9426450742240209</v>
      </c>
      <c r="E55" s="1145">
        <v>1.504725655572535</v>
      </c>
      <c r="F55" s="1143">
        <v>9.5743400709954227E-2</v>
      </c>
      <c r="G55" s="1142">
        <v>3.7540636851741342</v>
      </c>
      <c r="H55" s="1142">
        <v>4.1312264632739071</v>
      </c>
      <c r="I55" s="1144">
        <v>1</v>
      </c>
      <c r="J55" s="1144">
        <v>7</v>
      </c>
      <c r="K55" s="1133"/>
      <c r="M55" s="2759"/>
      <c r="N55" s="1160" t="s">
        <v>1462</v>
      </c>
      <c r="O55" s="1161">
        <v>474.66115620310262</v>
      </c>
      <c r="P55" s="1162">
        <v>426</v>
      </c>
      <c r="Q55" s="1161">
        <v>1.1142280662044663</v>
      </c>
      <c r="R55" s="1160"/>
      <c r="S55" s="1160"/>
    </row>
    <row r="56" spans="1:19" ht="15.75" thickBot="1">
      <c r="A56" s="2754"/>
      <c r="B56" s="1140" t="s">
        <v>518</v>
      </c>
      <c r="C56" s="1141">
        <v>431</v>
      </c>
      <c r="D56" s="1153">
        <v>4.4102861562258315</v>
      </c>
      <c r="E56" s="1145">
        <v>1.5916675459526446</v>
      </c>
      <c r="F56" s="1143">
        <v>7.6667927948786754E-2</v>
      </c>
      <c r="G56" s="1142">
        <v>4.259595635826865</v>
      </c>
      <c r="H56" s="1142">
        <v>4.5609766766247981</v>
      </c>
      <c r="I56" s="1144">
        <v>1</v>
      </c>
      <c r="J56" s="1144">
        <v>7</v>
      </c>
      <c r="K56" s="1133"/>
      <c r="M56" s="2759"/>
      <c r="N56" s="1160" t="s">
        <v>518</v>
      </c>
      <c r="O56" s="1161">
        <v>478.83538519816261</v>
      </c>
      <c r="P56" s="1162">
        <v>430</v>
      </c>
      <c r="Q56" s="1160"/>
      <c r="R56" s="1160"/>
      <c r="S56" s="1160"/>
    </row>
    <row r="57" spans="1:19" ht="36.75" thickBot="1">
      <c r="A57" s="2754" t="s">
        <v>1451</v>
      </c>
      <c r="B57" s="1140" t="s">
        <v>393</v>
      </c>
      <c r="C57" s="1141">
        <v>47</v>
      </c>
      <c r="D57" s="1153">
        <v>6.4308510638297873</v>
      </c>
      <c r="E57" s="1143">
        <v>0.76025976621047686</v>
      </c>
      <c r="F57" s="1143">
        <v>0.11089528433448251</v>
      </c>
      <c r="G57" s="1142">
        <v>6.2076304340520245</v>
      </c>
      <c r="H57" s="1142">
        <v>6.6540716936075501</v>
      </c>
      <c r="I57" s="1144">
        <v>3.75</v>
      </c>
      <c r="J57" s="1144">
        <v>7</v>
      </c>
      <c r="K57" s="1133"/>
      <c r="M57" s="2760" t="s">
        <v>1450</v>
      </c>
      <c r="N57" s="1167" t="s">
        <v>1461</v>
      </c>
      <c r="O57" s="1168">
        <v>128.26413557275589</v>
      </c>
      <c r="P57" s="1169">
        <v>4</v>
      </c>
      <c r="Q57" s="1168">
        <v>32.066033893188973</v>
      </c>
      <c r="R57" s="1168">
        <v>14.21301291024634</v>
      </c>
      <c r="S57" s="1170">
        <v>6.7319002105332648E-11</v>
      </c>
    </row>
    <row r="58" spans="1:19" ht="24">
      <c r="A58" s="2754"/>
      <c r="B58" s="1140" t="s">
        <v>394</v>
      </c>
      <c r="C58" s="1141">
        <v>36</v>
      </c>
      <c r="D58" s="1153">
        <v>6.1388888888888893</v>
      </c>
      <c r="E58" s="1145">
        <v>1.3594174756180948</v>
      </c>
      <c r="F58" s="1143">
        <v>0.22656957926968246</v>
      </c>
      <c r="G58" s="1142">
        <v>5.6789281897132202</v>
      </c>
      <c r="H58" s="1142">
        <v>6.5988495880645583</v>
      </c>
      <c r="I58" s="1144">
        <v>1</v>
      </c>
      <c r="J58" s="1144">
        <v>7</v>
      </c>
      <c r="K58" s="1133"/>
      <c r="M58" s="2760"/>
      <c r="N58" s="1167" t="s">
        <v>1462</v>
      </c>
      <c r="O58" s="1168">
        <v>961.1002624679769</v>
      </c>
      <c r="P58" s="1169">
        <v>426</v>
      </c>
      <c r="Q58" s="1168">
        <v>2.2561039025069882</v>
      </c>
      <c r="R58" s="1167"/>
      <c r="S58" s="1167"/>
    </row>
    <row r="59" spans="1:19">
      <c r="A59" s="2754"/>
      <c r="B59" s="1140" t="s">
        <v>395</v>
      </c>
      <c r="C59" s="1141">
        <v>96</v>
      </c>
      <c r="D59" s="1153">
        <v>6.244791666666667</v>
      </c>
      <c r="E59" s="1145">
        <v>1.1138949956811497</v>
      </c>
      <c r="F59" s="1143">
        <v>0.11368643193577037</v>
      </c>
      <c r="G59" s="1142">
        <v>6.0190955635812662</v>
      </c>
      <c r="H59" s="1142">
        <v>6.4704877697520677</v>
      </c>
      <c r="I59" s="1144">
        <v>1.75</v>
      </c>
      <c r="J59" s="1144">
        <v>7</v>
      </c>
      <c r="K59" s="1133"/>
      <c r="M59" s="2760"/>
      <c r="N59" s="1167" t="s">
        <v>518</v>
      </c>
      <c r="O59" s="1168">
        <v>1089.3643980407328</v>
      </c>
      <c r="P59" s="1169">
        <v>430</v>
      </c>
      <c r="Q59" s="1167"/>
      <c r="R59" s="1167"/>
      <c r="S59" s="1167"/>
    </row>
    <row r="60" spans="1:19" ht="24">
      <c r="A60" s="2754"/>
      <c r="B60" s="1140" t="s">
        <v>396</v>
      </c>
      <c r="C60" s="1155">
        <v>5</v>
      </c>
      <c r="D60" s="1153">
        <v>6.7</v>
      </c>
      <c r="E60" s="1143">
        <v>0.67082039324993692</v>
      </c>
      <c r="F60" s="1143">
        <v>0.3</v>
      </c>
      <c r="G60" s="1142">
        <v>5.8670664684406617</v>
      </c>
      <c r="H60" s="1142">
        <v>7.5329335315593386</v>
      </c>
      <c r="I60" s="1144">
        <v>5.5</v>
      </c>
      <c r="J60" s="1144">
        <v>7</v>
      </c>
      <c r="K60" s="1133"/>
      <c r="M60" s="2759" t="s">
        <v>1451</v>
      </c>
      <c r="N60" s="1160" t="s">
        <v>1461</v>
      </c>
      <c r="O60" s="1161">
        <v>2.8341436303966865</v>
      </c>
      <c r="P60" s="1162">
        <v>4</v>
      </c>
      <c r="Q60" s="1163">
        <v>0.70853590759917162</v>
      </c>
      <c r="R60" s="1163">
        <v>0.69012798750649829</v>
      </c>
      <c r="S60" s="1163">
        <v>0.59909474192170298</v>
      </c>
    </row>
    <row r="61" spans="1:19" ht="48">
      <c r="A61" s="2754"/>
      <c r="B61" s="1140" t="s">
        <v>397</v>
      </c>
      <c r="C61" s="1141">
        <v>247</v>
      </c>
      <c r="D61" s="1153">
        <v>6.3056680161943319</v>
      </c>
      <c r="E61" s="1143">
        <v>0.95938256054027415</v>
      </c>
      <c r="F61" s="1143">
        <v>6.1044050513646309E-2</v>
      </c>
      <c r="G61" s="1142">
        <v>6.1854323471692814</v>
      </c>
      <c r="H61" s="1142">
        <v>6.4259036852193825</v>
      </c>
      <c r="I61" s="1144">
        <v>1</v>
      </c>
      <c r="J61" s="1144">
        <v>7</v>
      </c>
      <c r="K61" s="1133"/>
      <c r="M61" s="2759"/>
      <c r="N61" s="1160" t="s">
        <v>1462</v>
      </c>
      <c r="O61" s="1161">
        <v>437.36278212366364</v>
      </c>
      <c r="P61" s="1162">
        <v>426</v>
      </c>
      <c r="Q61" s="1161">
        <v>1.0266731974733889</v>
      </c>
      <c r="R61" s="1160"/>
      <c r="S61" s="1160"/>
    </row>
    <row r="62" spans="1:19">
      <c r="A62" s="2754"/>
      <c r="B62" s="1140" t="s">
        <v>518</v>
      </c>
      <c r="C62" s="1141">
        <v>431</v>
      </c>
      <c r="D62" s="1153">
        <v>6.2964037122969838</v>
      </c>
      <c r="E62" s="1145">
        <v>1.0117874187908229</v>
      </c>
      <c r="F62" s="1143">
        <v>4.8736085070400538E-2</v>
      </c>
      <c r="G62" s="1142">
        <v>6.20061312269904</v>
      </c>
      <c r="H62" s="1142">
        <v>6.3921943018949277</v>
      </c>
      <c r="I62" s="1144">
        <v>1</v>
      </c>
      <c r="J62" s="1144">
        <v>7</v>
      </c>
      <c r="K62" s="1133"/>
      <c r="M62" s="2759"/>
      <c r="N62" s="1160" t="s">
        <v>518</v>
      </c>
      <c r="O62" s="1161">
        <v>440.19692575406032</v>
      </c>
      <c r="P62" s="1162">
        <v>430</v>
      </c>
      <c r="Q62" s="1160"/>
      <c r="R62" s="1160"/>
      <c r="S62" s="1160"/>
    </row>
    <row r="63" spans="1:19" ht="36">
      <c r="A63" s="2754" t="s">
        <v>1452</v>
      </c>
      <c r="B63" s="1140" t="s">
        <v>393</v>
      </c>
      <c r="C63" s="1141">
        <v>47</v>
      </c>
      <c r="D63" s="1153">
        <v>4.9042553191489358</v>
      </c>
      <c r="E63" s="1145">
        <v>1.1162743637359656</v>
      </c>
      <c r="F63" s="1143">
        <v>0.16282535057566427</v>
      </c>
      <c r="G63" s="1142">
        <v>4.576504887582721</v>
      </c>
      <c r="H63" s="1142">
        <v>5.2320057507151505</v>
      </c>
      <c r="I63" s="1144">
        <v>2.5</v>
      </c>
      <c r="J63" s="1144">
        <v>7</v>
      </c>
      <c r="K63" s="1133"/>
      <c r="M63" s="2759" t="s">
        <v>1452</v>
      </c>
      <c r="N63" s="1160" t="s">
        <v>1461</v>
      </c>
      <c r="O63" s="1161">
        <v>4.9081397436386389</v>
      </c>
      <c r="P63" s="1162">
        <v>4</v>
      </c>
      <c r="Q63" s="1161">
        <v>1.2270349359096597</v>
      </c>
      <c r="R63" s="1161">
        <v>1.2305342467891718</v>
      </c>
      <c r="S63" s="1163">
        <v>0.29714030643056599</v>
      </c>
    </row>
    <row r="64" spans="1:19" ht="24">
      <c r="A64" s="2754"/>
      <c r="B64" s="1140" t="s">
        <v>394</v>
      </c>
      <c r="C64" s="1141">
        <v>36</v>
      </c>
      <c r="D64" s="1153">
        <v>4.7222222222222223</v>
      </c>
      <c r="E64" s="1145">
        <v>1.2038298672181003</v>
      </c>
      <c r="F64" s="1143">
        <v>0.2006383112030167</v>
      </c>
      <c r="G64" s="1142">
        <v>4.3149047959382703</v>
      </c>
      <c r="H64" s="1142">
        <v>5.1295396485061744</v>
      </c>
      <c r="I64" s="1144">
        <v>2</v>
      </c>
      <c r="J64" s="1144">
        <v>7</v>
      </c>
      <c r="K64" s="1133"/>
      <c r="M64" s="2759"/>
      <c r="N64" s="1160" t="s">
        <v>1462</v>
      </c>
      <c r="O64" s="1161">
        <v>425.78572599710208</v>
      </c>
      <c r="P64" s="1162">
        <v>427</v>
      </c>
      <c r="Q64" s="1163">
        <v>0.997156266972136</v>
      </c>
      <c r="R64" s="1160"/>
      <c r="S64" s="1160"/>
    </row>
    <row r="65" spans="1:19">
      <c r="A65" s="2754"/>
      <c r="B65" s="1140" t="s">
        <v>395</v>
      </c>
      <c r="C65" s="1141">
        <v>96</v>
      </c>
      <c r="D65" s="1153">
        <v>4.9375</v>
      </c>
      <c r="E65" s="1143">
        <v>0.82796516580679524</v>
      </c>
      <c r="F65" s="1143">
        <v>8.4503840876063274E-2</v>
      </c>
      <c r="G65" s="1142">
        <v>4.7697386651007614</v>
      </c>
      <c r="H65" s="1142">
        <v>5.1052613348992386</v>
      </c>
      <c r="I65" s="1144">
        <v>3.5</v>
      </c>
      <c r="J65" s="1144">
        <v>7</v>
      </c>
      <c r="K65" s="1133"/>
      <c r="M65" s="2759"/>
      <c r="N65" s="1160" t="s">
        <v>518</v>
      </c>
      <c r="O65" s="1161">
        <v>430.6938657407407</v>
      </c>
      <c r="P65" s="1162">
        <v>431</v>
      </c>
      <c r="Q65" s="1160"/>
      <c r="R65" s="1160"/>
      <c r="S65" s="1160"/>
    </row>
    <row r="66" spans="1:19" ht="24">
      <c r="A66" s="2754"/>
      <c r="B66" s="1140" t="s">
        <v>396</v>
      </c>
      <c r="C66" s="1155">
        <v>5</v>
      </c>
      <c r="D66" s="1153">
        <v>4.5999999999999996</v>
      </c>
      <c r="E66" s="1143">
        <v>0.89442719099991586</v>
      </c>
      <c r="F66" s="1143">
        <v>0.4</v>
      </c>
      <c r="G66" s="1142">
        <v>3.4894219579208814</v>
      </c>
      <c r="H66" s="1142">
        <v>5.7105780420791179</v>
      </c>
      <c r="I66" s="1144">
        <v>4</v>
      </c>
      <c r="J66" s="1144">
        <v>6</v>
      </c>
      <c r="K66" s="1133"/>
      <c r="M66" s="2759" t="s">
        <v>1453</v>
      </c>
      <c r="N66" s="1160" t="s">
        <v>1461</v>
      </c>
      <c r="O66" s="1161">
        <v>6.7856572834845874</v>
      </c>
      <c r="P66" s="1162">
        <v>4</v>
      </c>
      <c r="Q66" s="1161">
        <v>1.6964143208711469</v>
      </c>
      <c r="R66" s="1161">
        <v>1.3307318216178539</v>
      </c>
      <c r="S66" s="1163">
        <v>0.25765378664240457</v>
      </c>
    </row>
    <row r="67" spans="1:19" ht="48">
      <c r="A67" s="2754"/>
      <c r="B67" s="1140" t="s">
        <v>397</v>
      </c>
      <c r="C67" s="1141">
        <v>248</v>
      </c>
      <c r="D67" s="1153">
        <v>4.7016129032258061</v>
      </c>
      <c r="E67" s="1145">
        <v>1.0048855451548564</v>
      </c>
      <c r="F67" s="1143">
        <v>6.3810295927661215E-2</v>
      </c>
      <c r="G67" s="1142">
        <v>4.5759312028341013</v>
      </c>
      <c r="H67" s="1142">
        <v>4.8272946036175108</v>
      </c>
      <c r="I67" s="1144">
        <v>1</v>
      </c>
      <c r="J67" s="1144">
        <v>7</v>
      </c>
      <c r="K67" s="1133"/>
      <c r="M67" s="2759"/>
      <c r="N67" s="1160" t="s">
        <v>1462</v>
      </c>
      <c r="O67" s="1161">
        <v>544.33876401281145</v>
      </c>
      <c r="P67" s="1162">
        <v>427</v>
      </c>
      <c r="Q67" s="1161">
        <v>1.2747980421845702</v>
      </c>
      <c r="R67" s="1160"/>
      <c r="S67" s="1160"/>
    </row>
    <row r="68" spans="1:19" ht="15.75" thickBot="1">
      <c r="A68" s="2754"/>
      <c r="B68" s="1140" t="s">
        <v>518</v>
      </c>
      <c r="C68" s="1141">
        <v>432</v>
      </c>
      <c r="D68" s="1153">
        <v>4.7766203703703702</v>
      </c>
      <c r="E68" s="1143">
        <v>0.99964479276163598</v>
      </c>
      <c r="F68" s="1143">
        <v>4.8095432516244846E-2</v>
      </c>
      <c r="G68" s="1142">
        <v>4.6820895999751846</v>
      </c>
      <c r="H68" s="1142">
        <v>4.8711511407655559</v>
      </c>
      <c r="I68" s="1144">
        <v>1</v>
      </c>
      <c r="J68" s="1144">
        <v>7</v>
      </c>
      <c r="K68" s="1133"/>
      <c r="M68" s="2761"/>
      <c r="N68" s="1164" t="s">
        <v>518</v>
      </c>
      <c r="O68" s="1165">
        <v>551.12442129629608</v>
      </c>
      <c r="P68" s="1166">
        <v>431</v>
      </c>
      <c r="Q68" s="1164"/>
      <c r="R68" s="1164"/>
      <c r="S68" s="1164"/>
    </row>
    <row r="69" spans="1:19" ht="36.75" thickTop="1">
      <c r="A69" s="2753" t="s">
        <v>1454</v>
      </c>
      <c r="B69" s="1140" t="s">
        <v>393</v>
      </c>
      <c r="C69" s="1141">
        <v>47</v>
      </c>
      <c r="D69" s="1153">
        <v>5.3510638297872344</v>
      </c>
      <c r="E69" s="1145">
        <v>1.0473304242579407</v>
      </c>
      <c r="F69" s="1143">
        <v>0.15276884342987082</v>
      </c>
      <c r="G69" s="1142">
        <v>5.0435560971952862</v>
      </c>
      <c r="H69" s="1142">
        <v>5.6585715623791826</v>
      </c>
      <c r="I69" s="1144">
        <v>2.5</v>
      </c>
      <c r="J69" s="1144">
        <v>7</v>
      </c>
      <c r="K69" s="1133"/>
    </row>
    <row r="70" spans="1:19" ht="24">
      <c r="A70" s="2754"/>
      <c r="B70" s="1140" t="s">
        <v>394</v>
      </c>
      <c r="C70" s="1141">
        <v>36</v>
      </c>
      <c r="D70" s="1153">
        <v>5.541666666666667</v>
      </c>
      <c r="E70" s="1145">
        <v>1.2670268911341791</v>
      </c>
      <c r="F70" s="1143">
        <v>0.21117114852236318</v>
      </c>
      <c r="G70" s="1142">
        <v>5.1129664438337405</v>
      </c>
      <c r="H70" s="1142">
        <v>5.9703668894995934</v>
      </c>
      <c r="I70" s="1144">
        <v>1.5</v>
      </c>
      <c r="J70" s="1144">
        <v>7</v>
      </c>
      <c r="K70" s="1133"/>
    </row>
    <row r="71" spans="1:19">
      <c r="A71" s="2754"/>
      <c r="B71" s="1140" t="s">
        <v>395</v>
      </c>
      <c r="C71" s="1141">
        <v>96</v>
      </c>
      <c r="D71" s="1153">
        <v>5.229166666666667</v>
      </c>
      <c r="E71" s="1145">
        <v>1.1213635183787982</v>
      </c>
      <c r="F71" s="1143">
        <v>0.11444868484167177</v>
      </c>
      <c r="G71" s="1142">
        <v>5.0019573002349009</v>
      </c>
      <c r="H71" s="1142">
        <v>5.456376033098433</v>
      </c>
      <c r="I71" s="1144">
        <v>1.5</v>
      </c>
      <c r="J71" s="1144">
        <v>7</v>
      </c>
      <c r="K71" s="1133"/>
    </row>
    <row r="72" spans="1:19" ht="24">
      <c r="A72" s="2754"/>
      <c r="B72" s="1140" t="s">
        <v>396</v>
      </c>
      <c r="C72" s="1155">
        <v>5</v>
      </c>
      <c r="D72" s="1153">
        <v>5.7</v>
      </c>
      <c r="E72" s="1143">
        <v>0.83666002653407556</v>
      </c>
      <c r="F72" s="1143">
        <v>0.37416573867739411</v>
      </c>
      <c r="G72" s="1142">
        <v>4.6611493663164314</v>
      </c>
      <c r="H72" s="1142">
        <v>6.738850633683569</v>
      </c>
      <c r="I72" s="1144">
        <v>5</v>
      </c>
      <c r="J72" s="1144">
        <v>7</v>
      </c>
      <c r="K72" s="1133"/>
    </row>
    <row r="73" spans="1:19" ht="48">
      <c r="A73" s="2754"/>
      <c r="B73" s="1140" t="s">
        <v>397</v>
      </c>
      <c r="C73" s="1141">
        <v>248</v>
      </c>
      <c r="D73" s="1153">
        <v>5.5161290322580649</v>
      </c>
      <c r="E73" s="1145">
        <v>1.1300737747243348</v>
      </c>
      <c r="F73" s="1143">
        <v>7.175975645478759E-2</v>
      </c>
      <c r="G73" s="1142">
        <v>5.3747899571163886</v>
      </c>
      <c r="H73" s="1142">
        <v>5.6574681073997413</v>
      </c>
      <c r="I73" s="1144">
        <v>1</v>
      </c>
      <c r="J73" s="1144">
        <v>7</v>
      </c>
      <c r="K73" s="1133"/>
    </row>
    <row r="74" spans="1:19" ht="15.75" thickBot="1">
      <c r="A74" s="2755"/>
      <c r="B74" s="1146" t="s">
        <v>518</v>
      </c>
      <c r="C74" s="1147">
        <v>432</v>
      </c>
      <c r="D74" s="1154">
        <v>5.4386574074074074</v>
      </c>
      <c r="E74" s="1149">
        <v>1.1308010232944385</v>
      </c>
      <c r="F74" s="1150">
        <v>5.4405689599912363E-2</v>
      </c>
      <c r="G74" s="1148">
        <v>5.3317239319672201</v>
      </c>
      <c r="H74" s="1148">
        <v>5.5455908828475948</v>
      </c>
      <c r="I74" s="1151">
        <v>1</v>
      </c>
      <c r="J74" s="1151">
        <v>7</v>
      </c>
      <c r="K74" s="1133"/>
    </row>
    <row r="76" spans="1:19" ht="15.75" customHeight="1"/>
  </sheetData>
  <mergeCells count="31">
    <mergeCell ref="A15:A17"/>
    <mergeCell ref="A18:A20"/>
    <mergeCell ref="A1:H1"/>
    <mergeCell ref="A2:B2"/>
    <mergeCell ref="A3:A5"/>
    <mergeCell ref="A6:A8"/>
    <mergeCell ref="A9:A11"/>
    <mergeCell ref="A12:A14"/>
    <mergeCell ref="A36:J36"/>
    <mergeCell ref="A37:B38"/>
    <mergeCell ref="C37:C38"/>
    <mergeCell ref="D37:D38"/>
    <mergeCell ref="E37:E38"/>
    <mergeCell ref="F37:F38"/>
    <mergeCell ref="G37:H37"/>
    <mergeCell ref="I37:I38"/>
    <mergeCell ref="J37:J38"/>
    <mergeCell ref="A39:A44"/>
    <mergeCell ref="A45:A50"/>
    <mergeCell ref="A51:A56"/>
    <mergeCell ref="A57:A62"/>
    <mergeCell ref="A63:A68"/>
    <mergeCell ref="A69:A74"/>
    <mergeCell ref="M49:S49"/>
    <mergeCell ref="M50:N50"/>
    <mergeCell ref="M51:M53"/>
    <mergeCell ref="M54:M56"/>
    <mergeCell ref="M57:M59"/>
    <mergeCell ref="M60:M62"/>
    <mergeCell ref="M63:M65"/>
    <mergeCell ref="M66:M6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92</vt:i4>
      </vt:variant>
      <vt:variant>
        <vt:lpstr>Benannte Bereiche</vt:lpstr>
      </vt:variant>
      <vt:variant>
        <vt:i4>1</vt:i4>
      </vt:variant>
    </vt:vector>
  </HeadingPairs>
  <TitlesOfParts>
    <vt:vector size="93" baseType="lpstr">
      <vt:lpstr>Etichette bilingui</vt:lpstr>
      <vt:lpstr>Index</vt:lpstr>
      <vt:lpstr>Etichette</vt:lpstr>
      <vt:lpstr>W Panoramica generale</vt:lpstr>
      <vt:lpstr>W Quoten</vt:lpstr>
      <vt:lpstr>Q2</vt:lpstr>
      <vt:lpstr>Verteilung Fakultät</vt:lpstr>
      <vt:lpstr>Verteilung Studiengang</vt:lpstr>
      <vt:lpstr>W Fakultät</vt:lpstr>
      <vt:lpstr>Studiengang</vt:lpstr>
      <vt:lpstr>Q3</vt:lpstr>
      <vt:lpstr>new Q3</vt:lpstr>
      <vt:lpstr>Q3_ALL</vt:lpstr>
      <vt:lpstr>new Q3 ALL</vt:lpstr>
      <vt:lpstr>Q3_AußerhalbSüdtirol</vt:lpstr>
      <vt:lpstr>W Q4</vt:lpstr>
      <vt:lpstr>Q5</vt:lpstr>
      <vt:lpstr>Q6</vt:lpstr>
      <vt:lpstr>new Q6</vt:lpstr>
      <vt:lpstr>Q6_Others</vt:lpstr>
      <vt:lpstr>Q7</vt:lpstr>
      <vt:lpstr>Q8</vt:lpstr>
      <vt:lpstr>W Q8_MPC</vt:lpstr>
      <vt:lpstr>Q8_Others</vt:lpstr>
      <vt:lpstr>Q9</vt:lpstr>
      <vt:lpstr>Q9 new</vt:lpstr>
      <vt:lpstr>Q9_Others</vt:lpstr>
      <vt:lpstr>Q10</vt:lpstr>
      <vt:lpstr>Q10 new</vt:lpstr>
      <vt:lpstr>W Q11</vt:lpstr>
      <vt:lpstr>Q11 new</vt:lpstr>
      <vt:lpstr>Q12</vt:lpstr>
      <vt:lpstr>W Q13</vt:lpstr>
      <vt:lpstr>Q14_kat</vt:lpstr>
      <vt:lpstr>W Q15_1</vt:lpstr>
      <vt:lpstr>Q15_2</vt:lpstr>
      <vt:lpstr>Q16_1</vt:lpstr>
      <vt:lpstr>Q16_2</vt:lpstr>
      <vt:lpstr>Q16_2 new</vt:lpstr>
      <vt:lpstr>Q16_3</vt:lpstr>
      <vt:lpstr>Q16_3 new</vt:lpstr>
      <vt:lpstr>Q16_4</vt:lpstr>
      <vt:lpstr>Q16_4 new</vt:lpstr>
      <vt:lpstr>Q16_5</vt:lpstr>
      <vt:lpstr>Q16_5 new</vt:lpstr>
      <vt:lpstr>Q16_6</vt:lpstr>
      <vt:lpstr>Q16_6 new</vt:lpstr>
      <vt:lpstr>W Q16_ALL</vt:lpstr>
      <vt:lpstr>Q16 ALL new</vt:lpstr>
      <vt:lpstr>W Q17_ALL</vt:lpstr>
      <vt:lpstr>Q18</vt:lpstr>
      <vt:lpstr>Q18 Kenntnisse</vt:lpstr>
      <vt:lpstr>Q18 Corsodistudio</vt:lpstr>
      <vt:lpstr>Q19</vt:lpstr>
      <vt:lpstr>W Q19_zeitreihe</vt:lpstr>
      <vt:lpstr>W Q20_ALL</vt:lpstr>
      <vt:lpstr>W Q20_ALL_Zeit</vt:lpstr>
      <vt:lpstr>W Q21</vt:lpstr>
      <vt:lpstr>W Q21_Zeit</vt:lpstr>
      <vt:lpstr>Q22</vt:lpstr>
      <vt:lpstr>Q22 - corso di studio</vt:lpstr>
      <vt:lpstr>Q23</vt:lpstr>
      <vt:lpstr>Q23 - corso di studio</vt:lpstr>
      <vt:lpstr>Q23_2</vt:lpstr>
      <vt:lpstr>W Q24</vt:lpstr>
      <vt:lpstr>W Q24_Zeitreihe</vt:lpstr>
      <vt:lpstr>Q24_Other</vt:lpstr>
      <vt:lpstr>W Q25</vt:lpstr>
      <vt:lpstr>Q25-26 new</vt:lpstr>
      <vt:lpstr>Q26</vt:lpstr>
      <vt:lpstr>W Q27_Split</vt:lpstr>
      <vt:lpstr>Q27 new</vt:lpstr>
      <vt:lpstr>Q28</vt:lpstr>
      <vt:lpstr>Q28_Open</vt:lpstr>
      <vt:lpstr>W Q29</vt:lpstr>
      <vt:lpstr>Q30</vt:lpstr>
      <vt:lpstr>Q31</vt:lpstr>
      <vt:lpstr>Q32</vt:lpstr>
      <vt:lpstr>Q33</vt:lpstr>
      <vt:lpstr>Q33_Open</vt:lpstr>
      <vt:lpstr>Q35</vt:lpstr>
      <vt:lpstr>W Q35_graf</vt:lpstr>
      <vt:lpstr>W Q35_Zeit</vt:lpstr>
      <vt:lpstr>Q35_B new</vt:lpstr>
      <vt:lpstr>Q35_BFreeText</vt:lpstr>
      <vt:lpstr>Q35_Attraktivität</vt:lpstr>
      <vt:lpstr>Q36</vt:lpstr>
      <vt:lpstr>Q37</vt:lpstr>
      <vt:lpstr>W Q37_Italien</vt:lpstr>
      <vt:lpstr>Q37_Ausland</vt:lpstr>
      <vt:lpstr>W Q37_AuslandOpen</vt:lpstr>
      <vt:lpstr>Faktor</vt:lpstr>
      <vt:lpstr>Index!Druckbereich</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Werner Pramstrahler</cp:lastModifiedBy>
  <cp:lastPrinted>2018-05-29T07:06:21Z</cp:lastPrinted>
  <dcterms:created xsi:type="dcterms:W3CDTF">2011-08-01T14:22:18Z</dcterms:created>
  <dcterms:modified xsi:type="dcterms:W3CDTF">2018-06-06T10:02:04Z</dcterms:modified>
</cp:coreProperties>
</file>